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INGRESxESPECIALIDAD 15-I" sheetId="1" r:id="rId1"/>
    <sheet name="INGRESxESPECIALIDAD 15-II" sheetId="2" r:id="rId2"/>
  </sheets>
  <definedNames>
    <definedName name="_xlnm.Print_Area" localSheetId="0">'INGRESxESPECIALIDAD 15-I'!$A$1:$AK$57</definedName>
    <definedName name="_xlnm.Print_Area" localSheetId="1">'INGRESxESPECIALIDAD 15-II'!$A$1:$AE$55</definedName>
  </definedNames>
  <calcPr fullCalcOnLoad="1"/>
</workbook>
</file>

<file path=xl/sharedStrings.xml><?xml version="1.0" encoding="utf-8"?>
<sst xmlns="http://schemas.openxmlformats.org/spreadsheetml/2006/main" count="195" uniqueCount="62">
  <si>
    <t>INGRESANTES POR MODALIDAD  Y SEXO SEGUN FACULTAD Y ESPECIALIDAD</t>
  </si>
  <si>
    <t>2015 - I</t>
  </si>
  <si>
    <t>FACULTAD/</t>
  </si>
  <si>
    <t>TOTAL</t>
  </si>
  <si>
    <t>CONCURSO DE</t>
  </si>
  <si>
    <t>EXON. PRIMER.</t>
  </si>
  <si>
    <t>EXON. CENTRO</t>
  </si>
  <si>
    <t>TRASLADO</t>
  </si>
  <si>
    <t>EXONERADOS</t>
  </si>
  <si>
    <t xml:space="preserve">DIPLOMATICO </t>
  </si>
  <si>
    <t>BACHILLERATO</t>
  </si>
  <si>
    <t>LEY Nº 29973</t>
  </si>
  <si>
    <t>LEY Nº 28036</t>
  </si>
  <si>
    <t>LEY Nº 28592</t>
  </si>
  <si>
    <t xml:space="preserve">CENTRO REGIONAL </t>
  </si>
  <si>
    <t>ESPECIALIDAD</t>
  </si>
  <si>
    <t xml:space="preserve">GENERAL </t>
  </si>
  <si>
    <t>ADMISION</t>
  </si>
  <si>
    <t>PUESTOS COL.</t>
  </si>
  <si>
    <t>PRE-MOLINA</t>
  </si>
  <si>
    <t>EXTERNO</t>
  </si>
  <si>
    <t>PROFESIONALES</t>
  </si>
  <si>
    <t>FUNCIONARIO I.</t>
  </si>
  <si>
    <t>CONV. UNALM</t>
  </si>
  <si>
    <t>DISCAPACITADOS</t>
  </si>
  <si>
    <t>DEPORTISTAS</t>
  </si>
  <si>
    <t xml:space="preserve">PLAN INTEGRAL </t>
  </si>
  <si>
    <t>METEOROLOGÍA</t>
  </si>
  <si>
    <t>T</t>
  </si>
  <si>
    <t>F</t>
  </si>
  <si>
    <t>M</t>
  </si>
  <si>
    <t>AGRONOMIA</t>
  </si>
  <si>
    <t>Facultad</t>
  </si>
  <si>
    <t>Femenino</t>
  </si>
  <si>
    <t xml:space="preserve">Mascuino </t>
  </si>
  <si>
    <t>Total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</si>
  <si>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</si>
  <si>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</si>
  <si>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</si>
  <si>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</si>
  <si>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</si>
  <si>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</si>
  <si>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</si>
  <si>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</si>
  <si>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</si>
  <si>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</si>
  <si>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</si>
  <si>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</si>
  <si>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ZOOTECNIA</t>
  </si>
  <si>
    <t>PESQUERIA</t>
  </si>
  <si>
    <t>ING. PESQUERA</t>
  </si>
  <si>
    <t>INDUST ALIMENTARIAS</t>
  </si>
  <si>
    <t>IND. ALIMENTARIAS</t>
  </si>
  <si>
    <t>Fuente: Centro de Admisión y Promoción</t>
  </si>
  <si>
    <t>INGRESANTES POR MODALIDAD Y SEXO SEGÚN ESPECIALIDAD</t>
  </si>
  <si>
    <t xml:space="preserve"> </t>
  </si>
  <si>
    <t>FACULTAD</t>
  </si>
  <si>
    <t>2015 - II</t>
  </si>
  <si>
    <t xml:space="preserve">CONVENIO </t>
  </si>
  <si>
    <t>ANDRES BELLO</t>
  </si>
  <si>
    <t>FEMENINO</t>
  </si>
  <si>
    <t>MASCULINO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</si>
</sst>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.35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2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12" borderId="27" xfId="0" applyFont="1" applyFill="1" applyBorder="1" applyAlignment="1">
      <alignment/>
    </xf>
    <xf numFmtId="0" fontId="21" fillId="12" borderId="27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14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3" borderId="27" xfId="0" applyFont="1" applyFill="1" applyBorder="1" applyAlignment="1">
      <alignment/>
    </xf>
    <xf numFmtId="0" fontId="22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3" fillId="0" borderId="35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18" borderId="0" xfId="0" applyFont="1" applyFill="1" applyBorder="1" applyAlignment="1">
      <alignment/>
    </xf>
    <xf numFmtId="0" fontId="21" fillId="18" borderId="0" xfId="0" applyFont="1" applyFill="1" applyAlignment="1">
      <alignment horizontal="center" vertical="center"/>
    </xf>
    <xf numFmtId="0" fontId="21" fillId="18" borderId="0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" borderId="0" xfId="0" applyFont="1" applyFill="1" applyBorder="1" applyAlignment="1">
      <alignment/>
    </xf>
    <xf numFmtId="0" fontId="22" fillId="3" borderId="0" xfId="0" applyFont="1" applyFill="1" applyAlignment="1">
      <alignment horizontal="center" vertical="center"/>
    </xf>
    <xf numFmtId="0" fontId="24" fillId="0" borderId="30" xfId="0" applyFont="1" applyBorder="1" applyAlignment="1">
      <alignment/>
    </xf>
    <xf numFmtId="0" fontId="21" fillId="0" borderId="3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35" xfId="0" applyFont="1" applyBorder="1" applyAlignment="1">
      <alignment/>
    </xf>
    <xf numFmtId="0" fontId="22" fillId="3" borderId="0" xfId="0" applyFont="1" applyFill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325"/>
          <c:y val="0.01625"/>
          <c:w val="0.956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'INGRESxESPECIALIDAD 15-I'!$AN$8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'INGRESxESPECIALIDAD 15-I'!$AM$9:$AM$20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IND. ALIMENTARIAS</c:v>
                </c:pt>
              </c:strCache>
            </c:strRef>
          </c:cat>
          <c:val>
            <c:numRef>
              <c:f>'INGRESxESPECIALIDAD 15-I'!$AN$9:$AN$20</c:f>
              <c:numCache>
                <c:ptCount val="12"/>
                <c:pt idx="0">
                  <c:v>48</c:v>
                </c:pt>
                <c:pt idx="1">
                  <c:v>18</c:v>
                </c:pt>
                <c:pt idx="2">
                  <c:v>14</c:v>
                </c:pt>
                <c:pt idx="3">
                  <c:v>6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17</c:v>
                </c:pt>
                <c:pt idx="8">
                  <c:v>14</c:v>
                </c:pt>
                <c:pt idx="9">
                  <c:v>27</c:v>
                </c:pt>
                <c:pt idx="10">
                  <c:v>21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'INGRESxESPECIALIDAD 15-I'!$AO$8</c:f>
              <c:strCache>
                <c:ptCount val="1"/>
                <c:pt idx="0">
                  <c:v>Mascuino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'INGRESxESPECIALIDAD 15-I'!$AM$9:$AM$20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IND. ALIMENTARIAS</c:v>
                </c:pt>
              </c:strCache>
            </c:strRef>
          </c:cat>
          <c:val>
            <c:numRef>
              <c:f>'INGRESxESPECIALIDAD 15-I'!$AO$9:$AO$20</c:f>
              <c:numCache>
                <c:ptCount val="12"/>
                <c:pt idx="0">
                  <c:v>42</c:v>
                </c:pt>
                <c:pt idx="1">
                  <c:v>12</c:v>
                </c:pt>
                <c:pt idx="2">
                  <c:v>14</c:v>
                </c:pt>
                <c:pt idx="3">
                  <c:v>11</c:v>
                </c:pt>
                <c:pt idx="4">
                  <c:v>15</c:v>
                </c:pt>
                <c:pt idx="5">
                  <c:v>13</c:v>
                </c:pt>
                <c:pt idx="6">
                  <c:v>11</c:v>
                </c:pt>
                <c:pt idx="7">
                  <c:v>18</c:v>
                </c:pt>
                <c:pt idx="8">
                  <c:v>26</c:v>
                </c:pt>
                <c:pt idx="9">
                  <c:v>29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39314"/>
        <c:crossesAt val="1"/>
        <c:crossBetween val="between"/>
        <c:dispUnits/>
      </c:valAx>
      <c:spPr>
        <a:solidFill>
          <a:srgbClr val="E6B9B8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25"/>
          <c:y val="0.8105"/>
          <c:w val="0.0672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5"/>
          <c:y val="0.01625"/>
          <c:w val="0.953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'INGRESxESPECIALIDAD 15-II'!$AH$8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'INGRESxESPECIALIDAD 15-II'!$AG$9:$AG$20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IND. ALIMENTARIAS</c:v>
                </c:pt>
              </c:strCache>
            </c:strRef>
          </c:cat>
          <c:val>
            <c:numRef>
              <c:f>'INGRESxESPECIALIDAD 15-II'!$AH$9:$AH$20</c:f>
              <c:numCache>
                <c:ptCount val="12"/>
                <c:pt idx="0">
                  <c:v>53</c:v>
                </c:pt>
                <c:pt idx="1">
                  <c:v>20</c:v>
                </c:pt>
                <c:pt idx="2">
                  <c:v>15</c:v>
                </c:pt>
                <c:pt idx="3">
                  <c:v>6</c:v>
                </c:pt>
                <c:pt idx="4">
                  <c:v>17</c:v>
                </c:pt>
                <c:pt idx="5">
                  <c:v>20</c:v>
                </c:pt>
                <c:pt idx="6">
                  <c:v>8</c:v>
                </c:pt>
                <c:pt idx="7">
                  <c:v>16</c:v>
                </c:pt>
                <c:pt idx="8">
                  <c:v>13</c:v>
                </c:pt>
                <c:pt idx="9">
                  <c:v>30</c:v>
                </c:pt>
                <c:pt idx="10">
                  <c:v>23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'INGRESxESPECIALIDAD 15-II'!$AI$8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'INGRESxESPECIALIDAD 15-II'!$AG$9:$AG$20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IND. ALIMENTARIAS</c:v>
                </c:pt>
              </c:strCache>
            </c:strRef>
          </c:cat>
          <c:val>
            <c:numRef>
              <c:f>'INGRESxESPECIALIDAD 15-II'!$AI$9:$AI$20</c:f>
              <c:numCache>
                <c:ptCount val="12"/>
                <c:pt idx="0">
                  <c:v>37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27</c:v>
                </c:pt>
                <c:pt idx="9">
                  <c:v>26</c:v>
                </c:pt>
                <c:pt idx="10">
                  <c:v>18</c:v>
                </c:pt>
                <c:pt idx="11">
                  <c:v>23</c:v>
                </c:pt>
              </c:numCache>
            </c:numRef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75324"/>
        <c:crossesAt val="1"/>
        <c:crossBetween val="between"/>
        <c:dispUnits/>
      </c:valAx>
      <c:spPr>
        <a:solidFill>
          <a:srgbClr val="E6B9B8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83"/>
          <c:w val="0.06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33</xdr:row>
      <xdr:rowOff>28575</xdr:rowOff>
    </xdr:from>
    <xdr:to>
      <xdr:col>30</xdr:col>
      <xdr:colOff>238125</xdr:colOff>
      <xdr:row>51</xdr:row>
      <xdr:rowOff>114300</xdr:rowOff>
    </xdr:to>
    <xdr:graphicFrame>
      <xdr:nvGraphicFramePr>
        <xdr:cNvPr id="1" name="Gráfico 1"/>
        <xdr:cNvGraphicFramePr/>
      </xdr:nvGraphicFramePr>
      <xdr:xfrm>
        <a:off x="2895600" y="6524625"/>
        <a:ext cx="9134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33</xdr:row>
      <xdr:rowOff>0</xdr:rowOff>
    </xdr:from>
    <xdr:to>
      <xdr:col>27</xdr:col>
      <xdr:colOff>238125</xdr:colOff>
      <xdr:row>51</xdr:row>
      <xdr:rowOff>104775</xdr:rowOff>
    </xdr:to>
    <xdr:graphicFrame>
      <xdr:nvGraphicFramePr>
        <xdr:cNvPr id="1" name="Gráfico 1"/>
        <xdr:cNvGraphicFramePr/>
      </xdr:nvGraphicFramePr>
      <xdr:xfrm>
        <a:off x="1790700" y="6438900"/>
        <a:ext cx="103727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SheetLayoutView="100" workbookViewId="0" topLeftCell="A4">
      <selection activeCell="T30" sqref="T30"/>
    </sheetView>
  </sheetViews>
  <sheetFormatPr defaultColWidth="11.421875" defaultRowHeight="15"/>
  <cols>
    <col min="1" max="1" width="23.57421875" style="0" customWidth="1"/>
    <col min="2" max="37" width="5.28125" style="0" customWidth="1"/>
    <col min="38" max="38" width="4.8515625" style="0" customWidth="1"/>
    <col min="39" max="39" width="22.7109375" style="0" customWidth="1"/>
  </cols>
  <sheetData>
    <row r="1" spans="1:37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s="4" customFormat="1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38" s="4" customFormat="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</row>
    <row r="4" spans="1:38" s="4" customFormat="1" ht="17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1" customFormat="1" ht="15.75" customHeight="1">
      <c r="A5" s="6" t="s">
        <v>2</v>
      </c>
      <c r="B5" s="7" t="s">
        <v>3</v>
      </c>
      <c r="C5" s="8"/>
      <c r="D5" s="9"/>
      <c r="E5" s="7" t="s">
        <v>4</v>
      </c>
      <c r="F5" s="8"/>
      <c r="G5" s="9"/>
      <c r="H5" s="7" t="s">
        <v>5</v>
      </c>
      <c r="I5" s="8"/>
      <c r="J5" s="9"/>
      <c r="K5" s="7" t="s">
        <v>6</v>
      </c>
      <c r="L5" s="8"/>
      <c r="M5" s="9"/>
      <c r="N5" s="7" t="s">
        <v>7</v>
      </c>
      <c r="O5" s="8"/>
      <c r="P5" s="9"/>
      <c r="Q5" s="7" t="s">
        <v>8</v>
      </c>
      <c r="R5" s="8"/>
      <c r="S5" s="9"/>
      <c r="T5" s="7" t="s">
        <v>9</v>
      </c>
      <c r="U5" s="8"/>
      <c r="V5" s="9"/>
      <c r="W5" s="7" t="s">
        <v>10</v>
      </c>
      <c r="X5" s="8"/>
      <c r="Y5" s="9"/>
      <c r="Z5" s="7" t="s">
        <v>11</v>
      </c>
      <c r="AA5" s="8"/>
      <c r="AB5" s="9"/>
      <c r="AC5" s="7" t="s">
        <v>12</v>
      </c>
      <c r="AD5" s="8"/>
      <c r="AE5" s="9"/>
      <c r="AF5" s="7" t="s">
        <v>13</v>
      </c>
      <c r="AG5" s="8"/>
      <c r="AH5" s="9"/>
      <c r="AI5" s="7" t="s">
        <v>14</v>
      </c>
      <c r="AJ5" s="8"/>
      <c r="AK5" s="9"/>
      <c r="AL5" s="10"/>
    </row>
    <row r="6" spans="1:41" s="11" customFormat="1" ht="15.75" customHeight="1" thickBot="1">
      <c r="A6" s="12" t="s">
        <v>15</v>
      </c>
      <c r="B6" s="13" t="s">
        <v>16</v>
      </c>
      <c r="C6" s="14"/>
      <c r="D6" s="15"/>
      <c r="E6" s="13" t="s">
        <v>17</v>
      </c>
      <c r="F6" s="14"/>
      <c r="G6" s="15"/>
      <c r="H6" s="13" t="s">
        <v>18</v>
      </c>
      <c r="I6" s="14"/>
      <c r="J6" s="15"/>
      <c r="K6" s="13" t="s">
        <v>19</v>
      </c>
      <c r="L6" s="14"/>
      <c r="M6" s="15"/>
      <c r="N6" s="13" t="s">
        <v>20</v>
      </c>
      <c r="O6" s="14"/>
      <c r="P6" s="15"/>
      <c r="Q6" s="13" t="s">
        <v>21</v>
      </c>
      <c r="R6" s="14"/>
      <c r="S6" s="15"/>
      <c r="T6" s="13" t="s">
        <v>22</v>
      </c>
      <c r="U6" s="14"/>
      <c r="V6" s="15"/>
      <c r="W6" s="13" t="s">
        <v>23</v>
      </c>
      <c r="X6" s="14"/>
      <c r="Y6" s="15"/>
      <c r="Z6" s="13" t="s">
        <v>24</v>
      </c>
      <c r="AA6" s="14"/>
      <c r="AB6" s="15"/>
      <c r="AC6" s="13" t="s">
        <v>25</v>
      </c>
      <c r="AD6" s="14"/>
      <c r="AE6" s="15"/>
      <c r="AF6" s="13" t="s">
        <v>26</v>
      </c>
      <c r="AG6" s="14"/>
      <c r="AH6" s="15"/>
      <c r="AI6" s="13" t="s">
        <v>27</v>
      </c>
      <c r="AJ6" s="14"/>
      <c r="AK6" s="15"/>
      <c r="AL6" s="10"/>
      <c r="AN6" s="16"/>
      <c r="AO6" s="17"/>
    </row>
    <row r="7" spans="1:41" s="11" customFormat="1" ht="15.75" customHeight="1" thickBot="1">
      <c r="A7" s="18"/>
      <c r="B7" s="19" t="s">
        <v>28</v>
      </c>
      <c r="C7" s="20" t="s">
        <v>29</v>
      </c>
      <c r="D7" s="21" t="s">
        <v>30</v>
      </c>
      <c r="E7" s="19" t="s">
        <v>28</v>
      </c>
      <c r="F7" s="20" t="s">
        <v>29</v>
      </c>
      <c r="G7" s="21" t="s">
        <v>30</v>
      </c>
      <c r="H7" s="19" t="s">
        <v>28</v>
      </c>
      <c r="I7" s="20" t="s">
        <v>29</v>
      </c>
      <c r="J7" s="21" t="s">
        <v>30</v>
      </c>
      <c r="K7" s="19" t="s">
        <v>28</v>
      </c>
      <c r="L7" s="20" t="s">
        <v>29</v>
      </c>
      <c r="M7" s="21" t="s">
        <v>30</v>
      </c>
      <c r="N7" s="19" t="s">
        <v>28</v>
      </c>
      <c r="O7" s="20" t="s">
        <v>29</v>
      </c>
      <c r="P7" s="21" t="s">
        <v>30</v>
      </c>
      <c r="Q7" s="19" t="s">
        <v>28</v>
      </c>
      <c r="R7" s="20" t="s">
        <v>29</v>
      </c>
      <c r="S7" s="21" t="s">
        <v>30</v>
      </c>
      <c r="T7" s="19" t="s">
        <v>28</v>
      </c>
      <c r="U7" s="20" t="s">
        <v>29</v>
      </c>
      <c r="V7" s="21" t="s">
        <v>30</v>
      </c>
      <c r="W7" s="19" t="s">
        <v>28</v>
      </c>
      <c r="X7" s="20" t="s">
        <v>29</v>
      </c>
      <c r="Y7" s="21" t="s">
        <v>30</v>
      </c>
      <c r="Z7" s="19" t="s">
        <v>28</v>
      </c>
      <c r="AA7" s="20" t="s">
        <v>29</v>
      </c>
      <c r="AB7" s="21" t="s">
        <v>30</v>
      </c>
      <c r="AC7" s="19" t="s">
        <v>28</v>
      </c>
      <c r="AD7" s="20" t="s">
        <v>29</v>
      </c>
      <c r="AE7" s="21" t="s">
        <v>30</v>
      </c>
      <c r="AF7" s="19" t="s">
        <v>28</v>
      </c>
      <c r="AG7" s="20" t="s">
        <v>29</v>
      </c>
      <c r="AH7" s="21" t="s">
        <v>30</v>
      </c>
      <c r="AI7" s="19" t="s">
        <v>28</v>
      </c>
      <c r="AJ7" s="20" t="s">
        <v>29</v>
      </c>
      <c r="AK7" s="21" t="s">
        <v>30</v>
      </c>
      <c r="AL7" s="22"/>
      <c r="AM7" s="23"/>
      <c r="AN7" s="23"/>
      <c r="AO7" s="23"/>
    </row>
    <row r="8" spans="1:42" s="34" customFormat="1" ht="15.75" customHeight="1">
      <c r="A8" s="24" t="s">
        <v>31</v>
      </c>
      <c r="B8" s="25">
        <f aca="true" t="shared" si="0" ref="B8:B27">SUM(C8:D8)</f>
        <v>90</v>
      </c>
      <c r="C8" s="26">
        <f aca="true" t="shared" si="1" ref="C8:C27">SUM(F8+I8+L8+O8+R8+U8+X8+AA8+AD8+AG8+AJ8)</f>
        <v>48</v>
      </c>
      <c r="D8" s="27">
        <f aca="true" t="shared" si="2" ref="D8:D27">SUM(G8+J8+M8+P8+S8+V8+Y8+AB8+AE8+AH8+AK8)</f>
        <v>42</v>
      </c>
      <c r="E8" s="25">
        <f aca="true" t="shared" si="3" ref="E8:E27">SUM(F8:G8)</f>
        <v>55</v>
      </c>
      <c r="F8" s="26">
        <f>+F9</f>
        <v>27</v>
      </c>
      <c r="G8" s="28">
        <f>+G9</f>
        <v>28</v>
      </c>
      <c r="H8" s="29">
        <f>SUM(I8+J8)</f>
        <v>7</v>
      </c>
      <c r="I8" s="26">
        <f>+I9</f>
        <v>3</v>
      </c>
      <c r="J8" s="28">
        <f>+J9</f>
        <v>4</v>
      </c>
      <c r="K8" s="29">
        <f aca="true" t="shared" si="4" ref="K8:K27">SUM(L8+M8)</f>
        <v>25</v>
      </c>
      <c r="L8" s="26">
        <f>+L9</f>
        <v>16</v>
      </c>
      <c r="M8" s="28">
        <f>+M9</f>
        <v>9</v>
      </c>
      <c r="N8" s="30">
        <f>SUM(O8+P8)</f>
        <v>0</v>
      </c>
      <c r="O8" s="26">
        <f>O9</f>
        <v>0</v>
      </c>
      <c r="P8" s="28">
        <f>P9</f>
        <v>0</v>
      </c>
      <c r="Q8" s="31">
        <f>+R8+S8</f>
        <v>3</v>
      </c>
      <c r="R8" s="26">
        <f>+R9</f>
        <v>2</v>
      </c>
      <c r="S8" s="31">
        <f>+S9</f>
        <v>1</v>
      </c>
      <c r="T8" s="30">
        <f>+U8+V8</f>
        <v>0</v>
      </c>
      <c r="U8" s="26">
        <f>+U9</f>
        <v>0</v>
      </c>
      <c r="V8" s="28">
        <f>+V9</f>
        <v>0</v>
      </c>
      <c r="W8" s="30">
        <f>+X8+Y8</f>
        <v>0</v>
      </c>
      <c r="X8" s="26">
        <f>+X9</f>
        <v>0</v>
      </c>
      <c r="Y8" s="28">
        <f>+Y9</f>
        <v>0</v>
      </c>
      <c r="Z8" s="30">
        <f>+AA8+AB8</f>
        <v>0</v>
      </c>
      <c r="AA8" s="26">
        <f>+AA9</f>
        <v>0</v>
      </c>
      <c r="AB8" s="28">
        <f>+AB9</f>
        <v>0</v>
      </c>
      <c r="AC8" s="30">
        <f>+AD8+AE8</f>
        <v>0</v>
      </c>
      <c r="AD8" s="26">
        <f>+AD9</f>
        <v>0</v>
      </c>
      <c r="AE8" s="28">
        <f>+AE9</f>
        <v>0</v>
      </c>
      <c r="AF8" s="30">
        <f>+AG8+AH8</f>
        <v>0</v>
      </c>
      <c r="AG8" s="26">
        <f>+AG9</f>
        <v>0</v>
      </c>
      <c r="AH8" s="28">
        <f>+AH9</f>
        <v>0</v>
      </c>
      <c r="AI8" s="30">
        <f>+AJ8+AK8</f>
        <v>0</v>
      </c>
      <c r="AJ8" s="26">
        <f>+AJ9</f>
        <v>0</v>
      </c>
      <c r="AK8" s="28">
        <f>+AK9</f>
        <v>0</v>
      </c>
      <c r="AL8" s="10"/>
      <c r="AM8" s="32" t="s">
        <v>32</v>
      </c>
      <c r="AN8" s="33" t="s">
        <v>33</v>
      </c>
      <c r="AO8" s="33" t="s">
        <v>34</v>
      </c>
      <c r="AP8" s="32" t="s">
        <v>35</v>
      </c>
    </row>
    <row r="9" spans="1:42" s="23" customFormat="1" ht="15.75" customHeight="1">
      <c r="A9" s="35" t="s">
        <v>31</v>
      </c>
      <c r="B9" s="36">
        <f t="shared" si="0"/>
        <v>90</v>
      </c>
      <c r="C9" s="37">
        <f t="shared" si="1"/>
        <v>48</v>
      </c>
      <c r="D9" s="38">
        <f t="shared" si="2"/>
        <v>42</v>
      </c>
      <c r="E9" s="36">
        <f t="shared" si="3"/>
        <v>55</v>
      </c>
      <c r="F9" s="39">
        <v>27</v>
      </c>
      <c r="G9" s="40">
        <v>28</v>
      </c>
      <c r="H9" s="41">
        <f>SUM(I9+J9)</f>
        <v>7</v>
      </c>
      <c r="I9" s="39">
        <v>3</v>
      </c>
      <c r="J9" s="42">
        <v>4</v>
      </c>
      <c r="K9" s="41">
        <f t="shared" si="4"/>
        <v>25</v>
      </c>
      <c r="L9" s="39">
        <v>16</v>
      </c>
      <c r="M9" s="42">
        <v>9</v>
      </c>
      <c r="N9" s="41">
        <f>+O9+P9</f>
        <v>0</v>
      </c>
      <c r="O9" s="39">
        <v>0</v>
      </c>
      <c r="P9" s="42">
        <v>0</v>
      </c>
      <c r="Q9" s="43">
        <f>+R9+S9</f>
        <v>3</v>
      </c>
      <c r="R9" s="39">
        <v>2</v>
      </c>
      <c r="S9" s="43">
        <v>1</v>
      </c>
      <c r="T9" s="41">
        <f>+U9+V9</f>
        <v>0</v>
      </c>
      <c r="U9" s="39">
        <v>0</v>
      </c>
      <c r="V9" s="42">
        <v>0</v>
      </c>
      <c r="W9" s="41">
        <f>+X9+Y9</f>
        <v>0</v>
      </c>
      <c r="X9" s="39">
        <v>0</v>
      </c>
      <c r="Y9" s="42">
        <v>0</v>
      </c>
      <c r="Z9" s="41">
        <f>+AA9+AB9</f>
        <v>0</v>
      </c>
      <c r="AA9" s="39">
        <v>0</v>
      </c>
      <c r="AB9" s="42">
        <v>0</v>
      </c>
      <c r="AC9" s="41">
        <f>+AD9+AE9</f>
        <v>0</v>
      </c>
      <c r="AD9" s="39">
        <v>0</v>
      </c>
      <c r="AE9" s="42">
        <v>0</v>
      </c>
      <c r="AF9" s="41">
        <f>+AG9+AH9</f>
        <v>0</v>
      </c>
      <c r="AG9" s="39">
        <v>0</v>
      </c>
      <c r="AH9" s="42">
        <v>0</v>
      </c>
      <c r="AI9" s="41">
        <f>+AJ9+AK9</f>
        <v>0</v>
      </c>
      <c r="AJ9" s="39">
        <v>0</v>
      </c>
      <c r="AK9" s="42">
        <v>0</v>
      </c>
      <c r="AL9" s="44"/>
      <c r="AM9" s="45" t="str">
        <f>A9</f>
        <v>AGRONOMIA</v>
      </c>
      <c r="AN9" s="46">
        <f>C9</f>
        <v>48</v>
      </c>
      <c r="AO9" s="46">
        <f>D9</f>
        <v>42</v>
      </c>
      <c r="AP9" s="47">
        <f aca="true" t="shared" si="5" ref="AP9:AP20">AN9+AO9</f>
        <v>90</v>
      </c>
    </row>
    <row r="10" spans="1:42" s="11" customFormat="1" ht="15.75" customHeight="1">
      <c r="A10" s="48" t="s">
        <v>36</v>
      </c>
      <c r="B10" s="49">
        <f t="shared" si="0"/>
        <v>75</v>
      </c>
      <c r="C10" s="50">
        <f t="shared" si="1"/>
        <v>38</v>
      </c>
      <c r="D10" s="51">
        <f t="shared" si="2"/>
        <v>37</v>
      </c>
      <c r="E10" s="49">
        <f t="shared" si="3"/>
        <v>43</v>
      </c>
      <c r="F10" s="50">
        <f>SUM(F11:F13)</f>
        <v>17</v>
      </c>
      <c r="G10" s="51">
        <f>SUM(G11:G13)</f>
        <v>26</v>
      </c>
      <c r="H10" s="49">
        <f>SUM(H11:H13)</f>
        <v>6</v>
      </c>
      <c r="I10" s="50">
        <f>SUM(I11:I13)</f>
        <v>4</v>
      </c>
      <c r="J10" s="52">
        <f>SUM(J11:J13)</f>
        <v>2</v>
      </c>
      <c r="K10" s="49">
        <f t="shared" si="4"/>
        <v>17</v>
      </c>
      <c r="L10" s="50">
        <f aca="true" t="shared" si="6" ref="L10:AK10">SUM(L11:L13)</f>
        <v>12</v>
      </c>
      <c r="M10" s="52">
        <f t="shared" si="6"/>
        <v>5</v>
      </c>
      <c r="N10" s="53">
        <f t="shared" si="6"/>
        <v>0</v>
      </c>
      <c r="O10" s="50">
        <f t="shared" si="6"/>
        <v>0</v>
      </c>
      <c r="P10" s="51">
        <f t="shared" si="6"/>
        <v>0</v>
      </c>
      <c r="Q10" s="54">
        <f t="shared" si="6"/>
        <v>2</v>
      </c>
      <c r="R10" s="50">
        <f t="shared" si="6"/>
        <v>1</v>
      </c>
      <c r="S10" s="54">
        <f t="shared" si="6"/>
        <v>1</v>
      </c>
      <c r="T10" s="53">
        <f t="shared" si="6"/>
        <v>1</v>
      </c>
      <c r="U10" s="50">
        <f t="shared" si="6"/>
        <v>1</v>
      </c>
      <c r="V10" s="54">
        <f t="shared" si="6"/>
        <v>0</v>
      </c>
      <c r="W10" s="53">
        <f t="shared" si="6"/>
        <v>2</v>
      </c>
      <c r="X10" s="50">
        <f t="shared" si="6"/>
        <v>2</v>
      </c>
      <c r="Y10" s="51">
        <f t="shared" si="6"/>
        <v>0</v>
      </c>
      <c r="Z10" s="53">
        <f t="shared" si="6"/>
        <v>1</v>
      </c>
      <c r="AA10" s="50">
        <f t="shared" si="6"/>
        <v>0</v>
      </c>
      <c r="AB10" s="51">
        <f t="shared" si="6"/>
        <v>1</v>
      </c>
      <c r="AC10" s="53">
        <f t="shared" si="6"/>
        <v>1</v>
      </c>
      <c r="AD10" s="50">
        <f t="shared" si="6"/>
        <v>1</v>
      </c>
      <c r="AE10" s="51">
        <f t="shared" si="6"/>
        <v>0</v>
      </c>
      <c r="AF10" s="53">
        <f t="shared" si="6"/>
        <v>0</v>
      </c>
      <c r="AG10" s="50">
        <f t="shared" si="6"/>
        <v>0</v>
      </c>
      <c r="AH10" s="51">
        <f t="shared" si="6"/>
        <v>0</v>
      </c>
      <c r="AI10" s="53">
        <f t="shared" si="6"/>
        <v>2</v>
      </c>
      <c r="AJ10" s="50">
        <f t="shared" si="6"/>
        <v>0</v>
      </c>
      <c r="AK10" s="51">
        <f t="shared" si="6"/>
        <v>2</v>
      </c>
      <c r="AL10" s="10"/>
      <c r="AM10" s="45" t="str">
        <f>A11</f>
        <v>BIOLOGIA</v>
      </c>
      <c r="AN10" s="46">
        <f aca="true" t="shared" si="7" ref="AN10:AO12">C11</f>
        <v>18</v>
      </c>
      <c r="AO10" s="46">
        <f t="shared" si="7"/>
        <v>12</v>
      </c>
      <c r="AP10" s="47">
        <f t="shared" si="5"/>
        <v>30</v>
      </c>
    </row>
    <row r="11" spans="1:42" s="23" customFormat="1" ht="15.75" customHeight="1">
      <c r="A11" s="35" t="s">
        <v>37</v>
      </c>
      <c r="B11" s="55">
        <f t="shared" si="0"/>
        <v>30</v>
      </c>
      <c r="C11" s="37">
        <f t="shared" si="1"/>
        <v>18</v>
      </c>
      <c r="D11" s="38">
        <f t="shared" si="2"/>
        <v>12</v>
      </c>
      <c r="E11" s="55">
        <f t="shared" si="3"/>
        <v>18</v>
      </c>
      <c r="F11" s="39">
        <v>10</v>
      </c>
      <c r="G11" s="40">
        <v>8</v>
      </c>
      <c r="H11" s="41">
        <f>SUM(I11+J11)</f>
        <v>2</v>
      </c>
      <c r="I11" s="39">
        <v>1</v>
      </c>
      <c r="J11" s="42">
        <v>1</v>
      </c>
      <c r="K11" s="41">
        <f t="shared" si="4"/>
        <v>8</v>
      </c>
      <c r="L11" s="39">
        <v>6</v>
      </c>
      <c r="M11" s="42">
        <v>2</v>
      </c>
      <c r="N11" s="41">
        <f aca="true" t="shared" si="8" ref="N11:N27">+O11+P11</f>
        <v>0</v>
      </c>
      <c r="O11" s="39">
        <v>0</v>
      </c>
      <c r="P11" s="42">
        <v>0</v>
      </c>
      <c r="Q11" s="43">
        <f>+R11+S11</f>
        <v>0</v>
      </c>
      <c r="R11" s="39">
        <v>0</v>
      </c>
      <c r="S11" s="43">
        <v>0</v>
      </c>
      <c r="T11" s="41">
        <f>+U11+V11</f>
        <v>0</v>
      </c>
      <c r="U11" s="39">
        <v>0</v>
      </c>
      <c r="V11" s="42">
        <v>0</v>
      </c>
      <c r="W11" s="41">
        <f>+X11+Y11</f>
        <v>1</v>
      </c>
      <c r="X11" s="39">
        <v>1</v>
      </c>
      <c r="Y11" s="42">
        <v>0</v>
      </c>
      <c r="Z11" s="41">
        <f>+AA11+AB11</f>
        <v>1</v>
      </c>
      <c r="AA11" s="39">
        <v>0</v>
      </c>
      <c r="AB11" s="42">
        <v>1</v>
      </c>
      <c r="AC11" s="41">
        <f>+AD11+AE11</f>
        <v>0</v>
      </c>
      <c r="AD11" s="39">
        <v>0</v>
      </c>
      <c r="AE11" s="42">
        <v>0</v>
      </c>
      <c r="AF11" s="41">
        <f>+AG11+AH11</f>
        <v>0</v>
      </c>
      <c r="AG11" s="39">
        <v>0</v>
      </c>
      <c r="AH11" s="42">
        <v>0</v>
      </c>
      <c r="AI11" s="41">
        <f>+AJ11+AK11</f>
        <v>0</v>
      </c>
      <c r="AJ11" s="39">
        <v>0</v>
      </c>
      <c r="AK11" s="42">
        <v>0</v>
      </c>
      <c r="AL11" s="44"/>
      <c r="AM11" s="45" t="str">
        <f>A12</f>
        <v>ING. AMBIENTAL</v>
      </c>
      <c r="AN11" s="46">
        <f t="shared" si="7"/>
        <v>14</v>
      </c>
      <c r="AO11" s="46">
        <f t="shared" si="7"/>
        <v>14</v>
      </c>
      <c r="AP11" s="47">
        <f t="shared" si="5"/>
        <v>28</v>
      </c>
    </row>
    <row r="12" spans="1:42" s="23" customFormat="1" ht="15.75" customHeight="1">
      <c r="A12" s="35" t="s">
        <v>38</v>
      </c>
      <c r="B12" s="56">
        <f t="shared" si="0"/>
        <v>28</v>
      </c>
      <c r="C12" s="37">
        <f t="shared" si="1"/>
        <v>14</v>
      </c>
      <c r="D12" s="38">
        <f t="shared" si="2"/>
        <v>14</v>
      </c>
      <c r="E12" s="56">
        <f t="shared" si="3"/>
        <v>15</v>
      </c>
      <c r="F12" s="39">
        <v>6</v>
      </c>
      <c r="G12" s="40">
        <v>9</v>
      </c>
      <c r="H12" s="41">
        <f>SUM(I12+J12)</f>
        <v>3</v>
      </c>
      <c r="I12" s="39">
        <v>2</v>
      </c>
      <c r="J12" s="42">
        <v>1</v>
      </c>
      <c r="K12" s="41">
        <f t="shared" si="4"/>
        <v>6</v>
      </c>
      <c r="L12" s="39">
        <v>3</v>
      </c>
      <c r="M12" s="42">
        <v>3</v>
      </c>
      <c r="N12" s="41">
        <f t="shared" si="8"/>
        <v>0</v>
      </c>
      <c r="O12" s="39">
        <v>0</v>
      </c>
      <c r="P12" s="42">
        <v>0</v>
      </c>
      <c r="Q12" s="43">
        <f>+R12+S12</f>
        <v>1</v>
      </c>
      <c r="R12" s="39">
        <v>0</v>
      </c>
      <c r="S12" s="43">
        <v>1</v>
      </c>
      <c r="T12" s="41">
        <f>+U12+V12</f>
        <v>1</v>
      </c>
      <c r="U12" s="39">
        <v>1</v>
      </c>
      <c r="V12" s="42">
        <v>0</v>
      </c>
      <c r="W12" s="41">
        <f>+X12+Y12</f>
        <v>1</v>
      </c>
      <c r="X12" s="39">
        <v>1</v>
      </c>
      <c r="Y12" s="42">
        <v>0</v>
      </c>
      <c r="Z12" s="41">
        <f>+AA12+AB12</f>
        <v>0</v>
      </c>
      <c r="AA12" s="39">
        <v>0</v>
      </c>
      <c r="AB12" s="42">
        <v>0</v>
      </c>
      <c r="AC12" s="41">
        <f>+AD12+AE12</f>
        <v>1</v>
      </c>
      <c r="AD12" s="39">
        <v>1</v>
      </c>
      <c r="AE12" s="42">
        <v>0</v>
      </c>
      <c r="AF12" s="41">
        <f>+AG12+AH12</f>
        <v>0</v>
      </c>
      <c r="AG12" s="39">
        <v>0</v>
      </c>
      <c r="AH12" s="42">
        <v>0</v>
      </c>
      <c r="AI12" s="41">
        <f>+AJ12+AK12</f>
        <v>0</v>
      </c>
      <c r="AJ12" s="39">
        <v>0</v>
      </c>
      <c r="AK12" s="42">
        <v>0</v>
      </c>
      <c r="AL12" s="44"/>
      <c r="AM12" s="45" t="str">
        <f>A13</f>
        <v>METEOROLOGIA</v>
      </c>
      <c r="AN12" s="57">
        <f t="shared" si="7"/>
        <v>6</v>
      </c>
      <c r="AO12" s="57">
        <f t="shared" si="7"/>
        <v>11</v>
      </c>
      <c r="AP12" s="47">
        <f t="shared" si="5"/>
        <v>17</v>
      </c>
    </row>
    <row r="13" spans="1:42" s="23" customFormat="1" ht="15.75" customHeight="1">
      <c r="A13" s="35" t="s">
        <v>39</v>
      </c>
      <c r="B13" s="56">
        <f t="shared" si="0"/>
        <v>17</v>
      </c>
      <c r="C13" s="37">
        <f t="shared" si="1"/>
        <v>6</v>
      </c>
      <c r="D13" s="38">
        <f t="shared" si="2"/>
        <v>11</v>
      </c>
      <c r="E13" s="56">
        <f t="shared" si="3"/>
        <v>10</v>
      </c>
      <c r="F13" s="39">
        <v>1</v>
      </c>
      <c r="G13" s="40">
        <v>9</v>
      </c>
      <c r="H13" s="41">
        <f>I13+J13</f>
        <v>1</v>
      </c>
      <c r="I13" s="39">
        <v>1</v>
      </c>
      <c r="J13" s="42">
        <v>0</v>
      </c>
      <c r="K13" s="41">
        <f t="shared" si="4"/>
        <v>3</v>
      </c>
      <c r="L13" s="39">
        <v>3</v>
      </c>
      <c r="M13" s="42">
        <v>0</v>
      </c>
      <c r="N13" s="41">
        <f t="shared" si="8"/>
        <v>0</v>
      </c>
      <c r="O13" s="39">
        <v>0</v>
      </c>
      <c r="P13" s="42">
        <v>0</v>
      </c>
      <c r="Q13" s="43">
        <f>R13+S13</f>
        <v>1</v>
      </c>
      <c r="R13" s="39">
        <v>1</v>
      </c>
      <c r="S13" s="43">
        <v>0</v>
      </c>
      <c r="T13" s="41">
        <v>0</v>
      </c>
      <c r="U13" s="39">
        <v>0</v>
      </c>
      <c r="V13" s="42">
        <v>0</v>
      </c>
      <c r="W13" s="41">
        <f>X13+Y13</f>
        <v>0</v>
      </c>
      <c r="X13" s="39">
        <v>0</v>
      </c>
      <c r="Y13" s="42">
        <v>0</v>
      </c>
      <c r="Z13" s="41">
        <f>AA13+AB13</f>
        <v>0</v>
      </c>
      <c r="AA13" s="39">
        <v>0</v>
      </c>
      <c r="AB13" s="42">
        <v>0</v>
      </c>
      <c r="AC13" s="41">
        <f>AD13+AE13</f>
        <v>0</v>
      </c>
      <c r="AD13" s="39">
        <v>0</v>
      </c>
      <c r="AE13" s="42">
        <v>0</v>
      </c>
      <c r="AF13" s="41">
        <f>AG13+AH13</f>
        <v>0</v>
      </c>
      <c r="AG13" s="39">
        <v>0</v>
      </c>
      <c r="AH13" s="42">
        <v>0</v>
      </c>
      <c r="AI13" s="41">
        <f>AJ13+AK13</f>
        <v>2</v>
      </c>
      <c r="AJ13" s="39">
        <v>0</v>
      </c>
      <c r="AK13" s="42">
        <v>2</v>
      </c>
      <c r="AL13" s="44"/>
      <c r="AM13" s="45" t="str">
        <f>A15</f>
        <v>ING. FORESTAL</v>
      </c>
      <c r="AN13" s="46">
        <f>C15</f>
        <v>16</v>
      </c>
      <c r="AO13" s="46">
        <f>D15</f>
        <v>15</v>
      </c>
      <c r="AP13" s="47">
        <f t="shared" si="5"/>
        <v>31</v>
      </c>
    </row>
    <row r="14" spans="1:42" s="11" customFormat="1" ht="15.75" customHeight="1">
      <c r="A14" s="58" t="s">
        <v>40</v>
      </c>
      <c r="B14" s="55">
        <f t="shared" si="0"/>
        <v>31</v>
      </c>
      <c r="C14" s="50">
        <f t="shared" si="1"/>
        <v>16</v>
      </c>
      <c r="D14" s="51">
        <f t="shared" si="2"/>
        <v>15</v>
      </c>
      <c r="E14" s="55">
        <f t="shared" si="3"/>
        <v>20</v>
      </c>
      <c r="F14" s="50">
        <f>+F15</f>
        <v>11</v>
      </c>
      <c r="G14" s="52">
        <f>+G15</f>
        <v>9</v>
      </c>
      <c r="H14" s="49">
        <f aca="true" t="shared" si="9" ref="H14:H27">SUM(I14+J14)</f>
        <v>2</v>
      </c>
      <c r="I14" s="50">
        <f>+I15</f>
        <v>1</v>
      </c>
      <c r="J14" s="52">
        <f>+J15</f>
        <v>1</v>
      </c>
      <c r="K14" s="49">
        <f t="shared" si="4"/>
        <v>8</v>
      </c>
      <c r="L14" s="50">
        <f>+L15</f>
        <v>3</v>
      </c>
      <c r="M14" s="52">
        <f>+M15</f>
        <v>5</v>
      </c>
      <c r="N14" s="53">
        <f t="shared" si="8"/>
        <v>0</v>
      </c>
      <c r="O14" s="50">
        <f>+O15</f>
        <v>0</v>
      </c>
      <c r="P14" s="52">
        <f>+P15</f>
        <v>0</v>
      </c>
      <c r="Q14" s="54">
        <f aca="true" t="shared" si="10" ref="Q14:Q27">+R14+S14</f>
        <v>0</v>
      </c>
      <c r="R14" s="50">
        <f>+R15</f>
        <v>0</v>
      </c>
      <c r="S14" s="54">
        <f>+S15</f>
        <v>0</v>
      </c>
      <c r="T14" s="53">
        <f aca="true" t="shared" si="11" ref="T14:T27">+U14+V14</f>
        <v>0</v>
      </c>
      <c r="U14" s="50">
        <f>+U15</f>
        <v>0</v>
      </c>
      <c r="V14" s="52">
        <f>+V15</f>
        <v>0</v>
      </c>
      <c r="W14" s="53">
        <f aca="true" t="shared" si="12" ref="W14:W27">+X14+Y14</f>
        <v>1</v>
      </c>
      <c r="X14" s="50">
        <f>+X15</f>
        <v>1</v>
      </c>
      <c r="Y14" s="52">
        <f>+Y15</f>
        <v>0</v>
      </c>
      <c r="Z14" s="53">
        <f aca="true" t="shared" si="13" ref="Z14:Z27">+AA14+AB14</f>
        <v>0</v>
      </c>
      <c r="AA14" s="50">
        <f>+AA15</f>
        <v>0</v>
      </c>
      <c r="AB14" s="52">
        <f>+AB15</f>
        <v>0</v>
      </c>
      <c r="AC14" s="53">
        <f aca="true" t="shared" si="14" ref="AC14:AC27">+AD14+AE14</f>
        <v>0</v>
      </c>
      <c r="AD14" s="50">
        <f>+AD15</f>
        <v>0</v>
      </c>
      <c r="AE14" s="52">
        <f>+AE15</f>
        <v>0</v>
      </c>
      <c r="AF14" s="53">
        <f aca="true" t="shared" si="15" ref="AF14:AF27">+AG14+AH14</f>
        <v>0</v>
      </c>
      <c r="AG14" s="50">
        <f>+AG15</f>
        <v>0</v>
      </c>
      <c r="AH14" s="52">
        <f>+AH15</f>
        <v>0</v>
      </c>
      <c r="AI14" s="53">
        <f aca="true" t="shared" si="16" ref="AI14:AI27">+AJ14+AK14</f>
        <v>0</v>
      </c>
      <c r="AJ14" s="50">
        <f>+AJ15</f>
        <v>0</v>
      </c>
      <c r="AK14" s="52">
        <f>+AK15</f>
        <v>0</v>
      </c>
      <c r="AL14" s="10"/>
      <c r="AM14" s="45" t="str">
        <f>A17</f>
        <v>ECONOMIA</v>
      </c>
      <c r="AN14" s="46">
        <f aca="true" t="shared" si="17" ref="AN14:AO16">C17</f>
        <v>16</v>
      </c>
      <c r="AO14" s="46">
        <f t="shared" si="17"/>
        <v>13</v>
      </c>
      <c r="AP14" s="47">
        <f t="shared" si="5"/>
        <v>29</v>
      </c>
    </row>
    <row r="15" spans="1:42" s="23" customFormat="1" ht="15.75" customHeight="1">
      <c r="A15" s="35" t="s">
        <v>41</v>
      </c>
      <c r="B15" s="36">
        <f t="shared" si="0"/>
        <v>31</v>
      </c>
      <c r="C15" s="37">
        <f t="shared" si="1"/>
        <v>16</v>
      </c>
      <c r="D15" s="59">
        <f t="shared" si="2"/>
        <v>15</v>
      </c>
      <c r="E15" s="36">
        <f t="shared" si="3"/>
        <v>20</v>
      </c>
      <c r="F15" s="39">
        <v>11</v>
      </c>
      <c r="G15" s="40">
        <v>9</v>
      </c>
      <c r="H15" s="41">
        <f t="shared" si="9"/>
        <v>2</v>
      </c>
      <c r="I15" s="39">
        <v>1</v>
      </c>
      <c r="J15" s="42">
        <v>1</v>
      </c>
      <c r="K15" s="41">
        <f t="shared" si="4"/>
        <v>8</v>
      </c>
      <c r="L15" s="39">
        <v>3</v>
      </c>
      <c r="M15" s="42">
        <v>5</v>
      </c>
      <c r="N15" s="41">
        <f t="shared" si="8"/>
        <v>0</v>
      </c>
      <c r="O15" s="39">
        <v>0</v>
      </c>
      <c r="P15" s="42">
        <v>0</v>
      </c>
      <c r="Q15" s="43">
        <f t="shared" si="10"/>
        <v>0</v>
      </c>
      <c r="R15" s="39">
        <v>0</v>
      </c>
      <c r="S15" s="43">
        <v>0</v>
      </c>
      <c r="T15" s="41">
        <f t="shared" si="11"/>
        <v>0</v>
      </c>
      <c r="U15" s="39">
        <v>0</v>
      </c>
      <c r="V15" s="42">
        <v>0</v>
      </c>
      <c r="W15" s="41">
        <f t="shared" si="12"/>
        <v>1</v>
      </c>
      <c r="X15" s="39">
        <v>1</v>
      </c>
      <c r="Y15" s="42">
        <v>0</v>
      </c>
      <c r="Z15" s="41">
        <f t="shared" si="13"/>
        <v>0</v>
      </c>
      <c r="AA15" s="39">
        <v>0</v>
      </c>
      <c r="AB15" s="42">
        <v>0</v>
      </c>
      <c r="AC15" s="41">
        <f t="shared" si="14"/>
        <v>0</v>
      </c>
      <c r="AD15" s="39">
        <v>0</v>
      </c>
      <c r="AE15" s="42">
        <v>0</v>
      </c>
      <c r="AF15" s="41">
        <f t="shared" si="15"/>
        <v>0</v>
      </c>
      <c r="AG15" s="39">
        <v>0</v>
      </c>
      <c r="AH15" s="42">
        <v>0</v>
      </c>
      <c r="AI15" s="41">
        <f t="shared" si="16"/>
        <v>0</v>
      </c>
      <c r="AJ15" s="39">
        <v>0</v>
      </c>
      <c r="AK15" s="42">
        <v>0</v>
      </c>
      <c r="AL15" s="44"/>
      <c r="AM15" s="45" t="str">
        <f>A18</f>
        <v>ING. EST. E INFORMAT.</v>
      </c>
      <c r="AN15" s="46">
        <f t="shared" si="17"/>
        <v>15</v>
      </c>
      <c r="AO15" s="46">
        <f t="shared" si="17"/>
        <v>11</v>
      </c>
      <c r="AP15" s="47">
        <f t="shared" si="5"/>
        <v>26</v>
      </c>
    </row>
    <row r="16" spans="1:42" s="11" customFormat="1" ht="15.75" customHeight="1">
      <c r="A16" s="58" t="s">
        <v>42</v>
      </c>
      <c r="B16" s="49">
        <f t="shared" si="0"/>
        <v>90</v>
      </c>
      <c r="C16" s="50">
        <f t="shared" si="1"/>
        <v>48</v>
      </c>
      <c r="D16" s="52">
        <f t="shared" si="2"/>
        <v>42</v>
      </c>
      <c r="E16" s="49">
        <f t="shared" si="3"/>
        <v>60</v>
      </c>
      <c r="F16" s="50">
        <f>SUM(F17:F19)</f>
        <v>30</v>
      </c>
      <c r="G16" s="52">
        <f>SUM(G17:G19)</f>
        <v>30</v>
      </c>
      <c r="H16" s="49">
        <f t="shared" si="9"/>
        <v>5</v>
      </c>
      <c r="I16" s="50">
        <f>SUM(I17:I19)</f>
        <v>2</v>
      </c>
      <c r="J16" s="52">
        <f>SUM(J17:J19)</f>
        <v>3</v>
      </c>
      <c r="K16" s="49">
        <f t="shared" si="4"/>
        <v>22</v>
      </c>
      <c r="L16" s="50">
        <f>SUM(L17:L19)</f>
        <v>14</v>
      </c>
      <c r="M16" s="52">
        <f>SUM(M17:M19)</f>
        <v>8</v>
      </c>
      <c r="N16" s="53">
        <f t="shared" si="8"/>
        <v>0</v>
      </c>
      <c r="O16" s="50">
        <f>SUM(O17:O19)</f>
        <v>0</v>
      </c>
      <c r="P16" s="52">
        <f>SUM(P17:P19)</f>
        <v>0</v>
      </c>
      <c r="Q16" s="54">
        <f t="shared" si="10"/>
        <v>3</v>
      </c>
      <c r="R16" s="50">
        <f>SUM(R17:R19)</f>
        <v>2</v>
      </c>
      <c r="S16" s="54">
        <f>SUM(S17:S19)</f>
        <v>1</v>
      </c>
      <c r="T16" s="53">
        <f t="shared" si="11"/>
        <v>0</v>
      </c>
      <c r="U16" s="50">
        <f>SUM(U17:V19)</f>
        <v>0</v>
      </c>
      <c r="V16" s="52">
        <f>SUM(V17:V19)</f>
        <v>0</v>
      </c>
      <c r="W16" s="53">
        <f t="shared" si="12"/>
        <v>0</v>
      </c>
      <c r="X16" s="50">
        <f>SUM(X17:X19)</f>
        <v>0</v>
      </c>
      <c r="Y16" s="52">
        <f>SUM(Y17:Y19)</f>
        <v>0</v>
      </c>
      <c r="Z16" s="53">
        <f t="shared" si="13"/>
        <v>0</v>
      </c>
      <c r="AA16" s="50">
        <f>SUM(AA17:AA19)</f>
        <v>0</v>
      </c>
      <c r="AB16" s="52">
        <f>SUM(AB17:AB19)</f>
        <v>0</v>
      </c>
      <c r="AC16" s="53">
        <f t="shared" si="14"/>
        <v>0</v>
      </c>
      <c r="AD16" s="50">
        <f>SUM(AD17:AD19)</f>
        <v>0</v>
      </c>
      <c r="AE16" s="52">
        <f>SUM(AE17:AE19)</f>
        <v>0</v>
      </c>
      <c r="AF16" s="53">
        <f t="shared" si="15"/>
        <v>0</v>
      </c>
      <c r="AG16" s="50">
        <f>SUM(AG17:AG19)</f>
        <v>0</v>
      </c>
      <c r="AH16" s="52">
        <f>SUM(AH17:AH19)</f>
        <v>0</v>
      </c>
      <c r="AI16" s="53">
        <f t="shared" si="16"/>
        <v>0</v>
      </c>
      <c r="AJ16" s="50">
        <f>SUM(AJ17:AJ19)</f>
        <v>0</v>
      </c>
      <c r="AK16" s="52">
        <f>SUM(AK17:AK19)</f>
        <v>0</v>
      </c>
      <c r="AL16" s="10"/>
      <c r="AM16" s="45" t="str">
        <f>A19</f>
        <v>ING. GESTION EMPRES.</v>
      </c>
      <c r="AN16" s="46">
        <f t="shared" si="17"/>
        <v>17</v>
      </c>
      <c r="AO16" s="46">
        <f t="shared" si="17"/>
        <v>18</v>
      </c>
      <c r="AP16" s="47">
        <f t="shared" si="5"/>
        <v>35</v>
      </c>
    </row>
    <row r="17" spans="1:42" s="23" customFormat="1" ht="15.75" customHeight="1">
      <c r="A17" s="35" t="s">
        <v>43</v>
      </c>
      <c r="B17" s="56">
        <f t="shared" si="0"/>
        <v>29</v>
      </c>
      <c r="C17" s="60">
        <f t="shared" si="1"/>
        <v>16</v>
      </c>
      <c r="D17" s="61">
        <f t="shared" si="2"/>
        <v>13</v>
      </c>
      <c r="E17" s="56">
        <f t="shared" si="3"/>
        <v>19</v>
      </c>
      <c r="F17" s="39">
        <v>9</v>
      </c>
      <c r="G17" s="40">
        <v>10</v>
      </c>
      <c r="H17" s="41">
        <f t="shared" si="9"/>
        <v>2</v>
      </c>
      <c r="I17" s="39">
        <v>1</v>
      </c>
      <c r="J17" s="42">
        <v>1</v>
      </c>
      <c r="K17" s="41">
        <f t="shared" si="4"/>
        <v>8</v>
      </c>
      <c r="L17" s="39">
        <v>6</v>
      </c>
      <c r="M17" s="42">
        <v>2</v>
      </c>
      <c r="N17" s="41">
        <f t="shared" si="8"/>
        <v>0</v>
      </c>
      <c r="O17" s="39">
        <v>0</v>
      </c>
      <c r="P17" s="42">
        <v>0</v>
      </c>
      <c r="Q17" s="43">
        <f t="shared" si="10"/>
        <v>0</v>
      </c>
      <c r="R17" s="39">
        <v>0</v>
      </c>
      <c r="S17" s="43">
        <v>0</v>
      </c>
      <c r="T17" s="41">
        <f t="shared" si="11"/>
        <v>0</v>
      </c>
      <c r="U17" s="39">
        <v>0</v>
      </c>
      <c r="V17" s="42">
        <v>0</v>
      </c>
      <c r="W17" s="41">
        <f t="shared" si="12"/>
        <v>0</v>
      </c>
      <c r="X17" s="39">
        <v>0</v>
      </c>
      <c r="Y17" s="42">
        <v>0</v>
      </c>
      <c r="Z17" s="41">
        <f t="shared" si="13"/>
        <v>0</v>
      </c>
      <c r="AA17" s="39">
        <v>0</v>
      </c>
      <c r="AB17" s="42">
        <v>0</v>
      </c>
      <c r="AC17" s="41">
        <f t="shared" si="14"/>
        <v>0</v>
      </c>
      <c r="AD17" s="39">
        <v>0</v>
      </c>
      <c r="AE17" s="42">
        <v>0</v>
      </c>
      <c r="AF17" s="41">
        <f t="shared" si="15"/>
        <v>0</v>
      </c>
      <c r="AG17" s="39">
        <v>0</v>
      </c>
      <c r="AH17" s="42">
        <v>0</v>
      </c>
      <c r="AI17" s="41">
        <f t="shared" si="16"/>
        <v>0</v>
      </c>
      <c r="AJ17" s="39">
        <v>0</v>
      </c>
      <c r="AK17" s="42">
        <v>0</v>
      </c>
      <c r="AL17" s="44"/>
      <c r="AM17" s="45" t="str">
        <f>A21</f>
        <v>ING. AGRICOLA</v>
      </c>
      <c r="AN17" s="46">
        <f>C21</f>
        <v>14</v>
      </c>
      <c r="AO17" s="46">
        <f>D21</f>
        <v>26</v>
      </c>
      <c r="AP17" s="47">
        <f t="shared" si="5"/>
        <v>40</v>
      </c>
    </row>
    <row r="18" spans="1:42" s="23" customFormat="1" ht="15.75" customHeight="1">
      <c r="A18" s="35" t="s">
        <v>44</v>
      </c>
      <c r="B18" s="56">
        <f t="shared" si="0"/>
        <v>26</v>
      </c>
      <c r="C18" s="37">
        <f t="shared" si="1"/>
        <v>15</v>
      </c>
      <c r="D18" s="38">
        <f t="shared" si="2"/>
        <v>11</v>
      </c>
      <c r="E18" s="56">
        <f t="shared" si="3"/>
        <v>19</v>
      </c>
      <c r="F18" s="39">
        <v>10</v>
      </c>
      <c r="G18" s="40">
        <v>9</v>
      </c>
      <c r="H18" s="41">
        <f t="shared" si="9"/>
        <v>0</v>
      </c>
      <c r="I18" s="39">
        <v>0</v>
      </c>
      <c r="J18" s="42">
        <v>0</v>
      </c>
      <c r="K18" s="41">
        <f t="shared" si="4"/>
        <v>6</v>
      </c>
      <c r="L18" s="39">
        <v>4</v>
      </c>
      <c r="M18" s="42">
        <v>2</v>
      </c>
      <c r="N18" s="41">
        <f t="shared" si="8"/>
        <v>0</v>
      </c>
      <c r="O18" s="39">
        <v>0</v>
      </c>
      <c r="P18" s="42">
        <v>0</v>
      </c>
      <c r="Q18" s="43">
        <f t="shared" si="10"/>
        <v>1</v>
      </c>
      <c r="R18" s="39">
        <v>1</v>
      </c>
      <c r="S18" s="43">
        <v>0</v>
      </c>
      <c r="T18" s="41">
        <f t="shared" si="11"/>
        <v>0</v>
      </c>
      <c r="U18" s="39">
        <v>0</v>
      </c>
      <c r="V18" s="42">
        <v>0</v>
      </c>
      <c r="W18" s="41">
        <f t="shared" si="12"/>
        <v>0</v>
      </c>
      <c r="X18" s="39">
        <v>0</v>
      </c>
      <c r="Y18" s="42">
        <v>0</v>
      </c>
      <c r="Z18" s="41">
        <f t="shared" si="13"/>
        <v>0</v>
      </c>
      <c r="AA18" s="39">
        <v>0</v>
      </c>
      <c r="AB18" s="42">
        <v>0</v>
      </c>
      <c r="AC18" s="41">
        <f t="shared" si="14"/>
        <v>0</v>
      </c>
      <c r="AD18" s="39">
        <v>0</v>
      </c>
      <c r="AE18" s="42">
        <v>0</v>
      </c>
      <c r="AF18" s="41">
        <f t="shared" si="15"/>
        <v>0</v>
      </c>
      <c r="AG18" s="39">
        <v>0</v>
      </c>
      <c r="AH18" s="42">
        <v>0</v>
      </c>
      <c r="AI18" s="41">
        <f t="shared" si="16"/>
        <v>0</v>
      </c>
      <c r="AJ18" s="39">
        <v>0</v>
      </c>
      <c r="AK18" s="42">
        <v>0</v>
      </c>
      <c r="AL18" s="44"/>
      <c r="AM18" s="45" t="str">
        <f>A23</f>
        <v>ZOOTECNIA</v>
      </c>
      <c r="AN18" s="57">
        <f>C23</f>
        <v>27</v>
      </c>
      <c r="AO18" s="57">
        <f>D23</f>
        <v>29</v>
      </c>
      <c r="AP18" s="47">
        <f t="shared" si="5"/>
        <v>56</v>
      </c>
    </row>
    <row r="19" spans="1:42" s="23" customFormat="1" ht="15.75" customHeight="1">
      <c r="A19" s="35" t="s">
        <v>45</v>
      </c>
      <c r="B19" s="56">
        <f t="shared" si="0"/>
        <v>35</v>
      </c>
      <c r="C19" s="37">
        <f t="shared" si="1"/>
        <v>17</v>
      </c>
      <c r="D19" s="38">
        <f t="shared" si="2"/>
        <v>18</v>
      </c>
      <c r="E19" s="56">
        <f t="shared" si="3"/>
        <v>22</v>
      </c>
      <c r="F19" s="39">
        <v>11</v>
      </c>
      <c r="G19" s="40">
        <v>11</v>
      </c>
      <c r="H19" s="41">
        <f t="shared" si="9"/>
        <v>3</v>
      </c>
      <c r="I19" s="39">
        <v>1</v>
      </c>
      <c r="J19" s="42">
        <v>2</v>
      </c>
      <c r="K19" s="41">
        <f t="shared" si="4"/>
        <v>8</v>
      </c>
      <c r="L19" s="39">
        <v>4</v>
      </c>
      <c r="M19" s="42">
        <v>4</v>
      </c>
      <c r="N19" s="41">
        <f t="shared" si="8"/>
        <v>0</v>
      </c>
      <c r="O19" s="39">
        <v>0</v>
      </c>
      <c r="P19" s="42">
        <v>0</v>
      </c>
      <c r="Q19" s="43">
        <f t="shared" si="10"/>
        <v>2</v>
      </c>
      <c r="R19" s="39">
        <v>1</v>
      </c>
      <c r="S19" s="43">
        <v>1</v>
      </c>
      <c r="T19" s="41">
        <f t="shared" si="11"/>
        <v>0</v>
      </c>
      <c r="U19" s="39">
        <v>0</v>
      </c>
      <c r="V19" s="42">
        <v>0</v>
      </c>
      <c r="W19" s="41">
        <f t="shared" si="12"/>
        <v>0</v>
      </c>
      <c r="X19" s="39">
        <v>0</v>
      </c>
      <c r="Y19" s="42">
        <v>0</v>
      </c>
      <c r="Z19" s="41">
        <f t="shared" si="13"/>
        <v>0</v>
      </c>
      <c r="AA19" s="39">
        <v>0</v>
      </c>
      <c r="AB19" s="42">
        <v>0</v>
      </c>
      <c r="AC19" s="41">
        <f t="shared" si="14"/>
        <v>0</v>
      </c>
      <c r="AD19" s="39">
        <v>0</v>
      </c>
      <c r="AE19" s="42">
        <v>0</v>
      </c>
      <c r="AF19" s="41">
        <f t="shared" si="15"/>
        <v>0</v>
      </c>
      <c r="AG19" s="39">
        <v>0</v>
      </c>
      <c r="AH19" s="42">
        <v>0</v>
      </c>
      <c r="AI19" s="41">
        <f t="shared" si="16"/>
        <v>0</v>
      </c>
      <c r="AJ19" s="39">
        <v>0</v>
      </c>
      <c r="AK19" s="42">
        <v>0</v>
      </c>
      <c r="AL19" s="44"/>
      <c r="AM19" s="45" t="str">
        <f>A25</f>
        <v>ING. PESQUERA</v>
      </c>
      <c r="AN19" s="46">
        <f>C25</f>
        <v>21</v>
      </c>
      <c r="AO19" s="46">
        <f>D25</f>
        <v>19</v>
      </c>
      <c r="AP19" s="47">
        <f t="shared" si="5"/>
        <v>40</v>
      </c>
    </row>
    <row r="20" spans="1:42" s="11" customFormat="1" ht="15.75" customHeight="1">
      <c r="A20" s="58" t="s">
        <v>46</v>
      </c>
      <c r="B20" s="56">
        <f t="shared" si="0"/>
        <v>40</v>
      </c>
      <c r="C20" s="50">
        <f t="shared" si="1"/>
        <v>14</v>
      </c>
      <c r="D20" s="51">
        <f t="shared" si="2"/>
        <v>26</v>
      </c>
      <c r="E20" s="56">
        <f t="shared" si="3"/>
        <v>26</v>
      </c>
      <c r="F20" s="50">
        <f>+F21</f>
        <v>10</v>
      </c>
      <c r="G20" s="52">
        <f>+G21</f>
        <v>16</v>
      </c>
      <c r="H20" s="49">
        <f t="shared" si="9"/>
        <v>3</v>
      </c>
      <c r="I20" s="50">
        <f>+I21</f>
        <v>2</v>
      </c>
      <c r="J20" s="52">
        <f>+J21</f>
        <v>1</v>
      </c>
      <c r="K20" s="49">
        <f t="shared" si="4"/>
        <v>10</v>
      </c>
      <c r="L20" s="50">
        <f>+L21</f>
        <v>2</v>
      </c>
      <c r="M20" s="52">
        <f>+M21</f>
        <v>8</v>
      </c>
      <c r="N20" s="53">
        <f t="shared" si="8"/>
        <v>0</v>
      </c>
      <c r="O20" s="50">
        <f>+O21</f>
        <v>0</v>
      </c>
      <c r="P20" s="52">
        <f>+P21</f>
        <v>0</v>
      </c>
      <c r="Q20" s="54">
        <f t="shared" si="10"/>
        <v>1</v>
      </c>
      <c r="R20" s="50">
        <f>+R21</f>
        <v>0</v>
      </c>
      <c r="S20" s="54">
        <f>+S21</f>
        <v>1</v>
      </c>
      <c r="T20" s="53">
        <f t="shared" si="11"/>
        <v>0</v>
      </c>
      <c r="U20" s="50">
        <f>+U21</f>
        <v>0</v>
      </c>
      <c r="V20" s="52">
        <f>+V21</f>
        <v>0</v>
      </c>
      <c r="W20" s="53">
        <f t="shared" si="12"/>
        <v>0</v>
      </c>
      <c r="X20" s="50">
        <f>+X21</f>
        <v>0</v>
      </c>
      <c r="Y20" s="52">
        <f>+Y21</f>
        <v>0</v>
      </c>
      <c r="Z20" s="53">
        <f t="shared" si="13"/>
        <v>0</v>
      </c>
      <c r="AA20" s="50">
        <f>+AA21</f>
        <v>0</v>
      </c>
      <c r="AB20" s="52">
        <f>+AB21</f>
        <v>0</v>
      </c>
      <c r="AC20" s="53">
        <f t="shared" si="14"/>
        <v>0</v>
      </c>
      <c r="AD20" s="50">
        <f>+AD21</f>
        <v>0</v>
      </c>
      <c r="AE20" s="52">
        <f>+AE21</f>
        <v>0</v>
      </c>
      <c r="AF20" s="53">
        <f t="shared" si="15"/>
        <v>0</v>
      </c>
      <c r="AG20" s="50">
        <f>+AG21</f>
        <v>0</v>
      </c>
      <c r="AH20" s="52">
        <f>+AH21</f>
        <v>0</v>
      </c>
      <c r="AI20" s="53">
        <f t="shared" si="16"/>
        <v>0</v>
      </c>
      <c r="AJ20" s="50">
        <f>+AJ21</f>
        <v>0</v>
      </c>
      <c r="AK20" s="52">
        <f>+AK21</f>
        <v>0</v>
      </c>
      <c r="AL20" s="10"/>
      <c r="AM20" s="45" t="str">
        <f>A27</f>
        <v>IND. ALIMENTARIAS</v>
      </c>
      <c r="AN20" s="57">
        <f>C27</f>
        <v>26</v>
      </c>
      <c r="AO20" s="57">
        <f>D27</f>
        <v>19</v>
      </c>
      <c r="AP20" s="47">
        <f t="shared" si="5"/>
        <v>45</v>
      </c>
    </row>
    <row r="21" spans="1:42" s="23" customFormat="1" ht="15.75" customHeight="1">
      <c r="A21" s="35" t="s">
        <v>47</v>
      </c>
      <c r="B21" s="36">
        <f t="shared" si="0"/>
        <v>40</v>
      </c>
      <c r="C21" s="37">
        <f t="shared" si="1"/>
        <v>14</v>
      </c>
      <c r="D21" s="59">
        <f t="shared" si="2"/>
        <v>26</v>
      </c>
      <c r="E21" s="36">
        <f t="shared" si="3"/>
        <v>26</v>
      </c>
      <c r="F21" s="39">
        <v>10</v>
      </c>
      <c r="G21" s="40">
        <v>16</v>
      </c>
      <c r="H21" s="41">
        <f t="shared" si="9"/>
        <v>3</v>
      </c>
      <c r="I21" s="39">
        <v>2</v>
      </c>
      <c r="J21" s="42">
        <v>1</v>
      </c>
      <c r="K21" s="41">
        <f t="shared" si="4"/>
        <v>10</v>
      </c>
      <c r="L21" s="39">
        <v>2</v>
      </c>
      <c r="M21" s="42">
        <v>8</v>
      </c>
      <c r="N21" s="41">
        <f t="shared" si="8"/>
        <v>0</v>
      </c>
      <c r="O21" s="39">
        <v>0</v>
      </c>
      <c r="P21" s="42">
        <v>0</v>
      </c>
      <c r="Q21" s="43">
        <f t="shared" si="10"/>
        <v>1</v>
      </c>
      <c r="R21" s="39">
        <v>0</v>
      </c>
      <c r="S21" s="43">
        <v>1</v>
      </c>
      <c r="T21" s="41">
        <f t="shared" si="11"/>
        <v>0</v>
      </c>
      <c r="U21" s="39">
        <v>0</v>
      </c>
      <c r="V21" s="42">
        <v>0</v>
      </c>
      <c r="W21" s="41">
        <f t="shared" si="12"/>
        <v>0</v>
      </c>
      <c r="X21" s="39">
        <v>0</v>
      </c>
      <c r="Y21" s="42">
        <v>0</v>
      </c>
      <c r="Z21" s="41">
        <f t="shared" si="13"/>
        <v>0</v>
      </c>
      <c r="AA21" s="39">
        <v>0</v>
      </c>
      <c r="AB21" s="42">
        <v>0</v>
      </c>
      <c r="AC21" s="41">
        <f t="shared" si="14"/>
        <v>0</v>
      </c>
      <c r="AD21" s="39">
        <v>0</v>
      </c>
      <c r="AE21" s="42">
        <v>0</v>
      </c>
      <c r="AF21" s="41">
        <f t="shared" si="15"/>
        <v>0</v>
      </c>
      <c r="AG21" s="39">
        <v>0</v>
      </c>
      <c r="AH21" s="42">
        <v>0</v>
      </c>
      <c r="AI21" s="41">
        <f t="shared" si="16"/>
        <v>0</v>
      </c>
      <c r="AJ21" s="39">
        <v>0</v>
      </c>
      <c r="AK21" s="42">
        <v>0</v>
      </c>
      <c r="AL21" s="44"/>
      <c r="AM21" s="45" t="s">
        <v>35</v>
      </c>
      <c r="AN21" s="45">
        <f>SUM(AN9:AN20)</f>
        <v>238</v>
      </c>
      <c r="AO21" s="45">
        <f>SUM(AO9:AO20)</f>
        <v>229</v>
      </c>
      <c r="AP21" s="45">
        <f>SUM(AP9:AP20)</f>
        <v>467</v>
      </c>
    </row>
    <row r="22" spans="1:38" s="11" customFormat="1" ht="15.75" customHeight="1">
      <c r="A22" s="58" t="s">
        <v>48</v>
      </c>
      <c r="B22" s="49">
        <f t="shared" si="0"/>
        <v>56</v>
      </c>
      <c r="C22" s="50">
        <f t="shared" si="1"/>
        <v>27</v>
      </c>
      <c r="D22" s="52">
        <f t="shared" si="2"/>
        <v>29</v>
      </c>
      <c r="E22" s="49">
        <f t="shared" si="3"/>
        <v>38</v>
      </c>
      <c r="F22" s="50">
        <f>+F23</f>
        <v>16</v>
      </c>
      <c r="G22" s="52">
        <f>+G23</f>
        <v>22</v>
      </c>
      <c r="H22" s="49">
        <f t="shared" si="9"/>
        <v>4</v>
      </c>
      <c r="I22" s="50">
        <f>+I23</f>
        <v>4</v>
      </c>
      <c r="J22" s="52">
        <f>+J23</f>
        <v>0</v>
      </c>
      <c r="K22" s="49">
        <f t="shared" si="4"/>
        <v>14</v>
      </c>
      <c r="L22" s="50">
        <f>+L23</f>
        <v>7</v>
      </c>
      <c r="M22" s="52">
        <f>+M23</f>
        <v>7</v>
      </c>
      <c r="N22" s="53">
        <f t="shared" si="8"/>
        <v>0</v>
      </c>
      <c r="O22" s="50">
        <f>+O23</f>
        <v>0</v>
      </c>
      <c r="P22" s="52">
        <f>+P23</f>
        <v>0</v>
      </c>
      <c r="Q22" s="54">
        <f t="shared" si="10"/>
        <v>0</v>
      </c>
      <c r="R22" s="50">
        <f>+R23</f>
        <v>0</v>
      </c>
      <c r="S22" s="54">
        <f>+S23</f>
        <v>0</v>
      </c>
      <c r="T22" s="53">
        <f t="shared" si="11"/>
        <v>0</v>
      </c>
      <c r="U22" s="50">
        <f>+U23</f>
        <v>0</v>
      </c>
      <c r="V22" s="52">
        <f>+V23</f>
        <v>0</v>
      </c>
      <c r="W22" s="53">
        <f t="shared" si="12"/>
        <v>0</v>
      </c>
      <c r="X22" s="50">
        <f>+X23</f>
        <v>0</v>
      </c>
      <c r="Y22" s="52">
        <f>+Y23</f>
        <v>0</v>
      </c>
      <c r="Z22" s="53">
        <f t="shared" si="13"/>
        <v>0</v>
      </c>
      <c r="AA22" s="50">
        <f>+AA23</f>
        <v>0</v>
      </c>
      <c r="AB22" s="52">
        <f>+AB23</f>
        <v>0</v>
      </c>
      <c r="AC22" s="53">
        <f t="shared" si="14"/>
        <v>0</v>
      </c>
      <c r="AD22" s="50">
        <f>+AD23</f>
        <v>0</v>
      </c>
      <c r="AE22" s="52">
        <f>+AE23</f>
        <v>0</v>
      </c>
      <c r="AF22" s="53">
        <f t="shared" si="15"/>
        <v>0</v>
      </c>
      <c r="AG22" s="50">
        <f>+AG23</f>
        <v>0</v>
      </c>
      <c r="AH22" s="52">
        <f>+AH23</f>
        <v>0</v>
      </c>
      <c r="AI22" s="53">
        <f t="shared" si="16"/>
        <v>0</v>
      </c>
      <c r="AJ22" s="50">
        <f>+AJ23</f>
        <v>0</v>
      </c>
      <c r="AK22" s="52">
        <f>+AK23</f>
        <v>0</v>
      </c>
      <c r="AL22" s="10"/>
    </row>
    <row r="23" spans="1:38" s="23" customFormat="1" ht="15.75" customHeight="1">
      <c r="A23" s="35" t="s">
        <v>48</v>
      </c>
      <c r="B23" s="56">
        <f t="shared" si="0"/>
        <v>56</v>
      </c>
      <c r="C23" s="60">
        <f t="shared" si="1"/>
        <v>27</v>
      </c>
      <c r="D23" s="62">
        <f t="shared" si="2"/>
        <v>29</v>
      </c>
      <c r="E23" s="56">
        <f t="shared" si="3"/>
        <v>38</v>
      </c>
      <c r="F23" s="39">
        <v>16</v>
      </c>
      <c r="G23" s="40">
        <v>22</v>
      </c>
      <c r="H23" s="41">
        <f t="shared" si="9"/>
        <v>4</v>
      </c>
      <c r="I23" s="39">
        <v>4</v>
      </c>
      <c r="J23" s="42">
        <v>0</v>
      </c>
      <c r="K23" s="41">
        <f t="shared" si="4"/>
        <v>14</v>
      </c>
      <c r="L23" s="39">
        <v>7</v>
      </c>
      <c r="M23" s="42">
        <v>7</v>
      </c>
      <c r="N23" s="41">
        <f t="shared" si="8"/>
        <v>0</v>
      </c>
      <c r="O23" s="39">
        <v>0</v>
      </c>
      <c r="P23" s="42">
        <v>0</v>
      </c>
      <c r="Q23" s="43">
        <f t="shared" si="10"/>
        <v>0</v>
      </c>
      <c r="R23" s="39">
        <v>0</v>
      </c>
      <c r="S23" s="43">
        <v>0</v>
      </c>
      <c r="T23" s="41">
        <f t="shared" si="11"/>
        <v>0</v>
      </c>
      <c r="U23" s="39">
        <v>0</v>
      </c>
      <c r="V23" s="42">
        <v>0</v>
      </c>
      <c r="W23" s="41">
        <f t="shared" si="12"/>
        <v>0</v>
      </c>
      <c r="X23" s="39">
        <v>0</v>
      </c>
      <c r="Y23" s="42">
        <v>0</v>
      </c>
      <c r="Z23" s="41">
        <f t="shared" si="13"/>
        <v>0</v>
      </c>
      <c r="AA23" s="39">
        <v>0</v>
      </c>
      <c r="AB23" s="42">
        <v>0</v>
      </c>
      <c r="AC23" s="41">
        <f t="shared" si="14"/>
        <v>0</v>
      </c>
      <c r="AD23" s="39">
        <v>0</v>
      </c>
      <c r="AE23" s="42">
        <v>0</v>
      </c>
      <c r="AF23" s="41">
        <f t="shared" si="15"/>
        <v>0</v>
      </c>
      <c r="AG23" s="39">
        <v>0</v>
      </c>
      <c r="AH23" s="42">
        <v>0</v>
      </c>
      <c r="AI23" s="41">
        <f t="shared" si="16"/>
        <v>0</v>
      </c>
      <c r="AJ23" s="39">
        <v>0</v>
      </c>
      <c r="AK23" s="42">
        <v>0</v>
      </c>
      <c r="AL23" s="44"/>
    </row>
    <row r="24" spans="1:38" s="11" customFormat="1" ht="15.75" customHeight="1">
      <c r="A24" s="58" t="s">
        <v>49</v>
      </c>
      <c r="B24" s="56">
        <f t="shared" si="0"/>
        <v>40</v>
      </c>
      <c r="C24" s="37">
        <f t="shared" si="1"/>
        <v>21</v>
      </c>
      <c r="D24" s="59">
        <f t="shared" si="2"/>
        <v>19</v>
      </c>
      <c r="E24" s="56">
        <f t="shared" si="3"/>
        <v>27</v>
      </c>
      <c r="F24" s="50">
        <f>+F25</f>
        <v>13</v>
      </c>
      <c r="G24" s="52">
        <f>+G25</f>
        <v>14</v>
      </c>
      <c r="H24" s="49">
        <f t="shared" si="9"/>
        <v>3</v>
      </c>
      <c r="I24" s="50">
        <f>+I25</f>
        <v>2</v>
      </c>
      <c r="J24" s="52">
        <f>+J25</f>
        <v>1</v>
      </c>
      <c r="K24" s="49">
        <f t="shared" si="4"/>
        <v>10</v>
      </c>
      <c r="L24" s="50">
        <f>+L25</f>
        <v>6</v>
      </c>
      <c r="M24" s="52">
        <f>+M25</f>
        <v>4</v>
      </c>
      <c r="N24" s="53">
        <f t="shared" si="8"/>
        <v>0</v>
      </c>
      <c r="O24" s="50">
        <f>+O25</f>
        <v>0</v>
      </c>
      <c r="P24" s="52">
        <f>+P25</f>
        <v>0</v>
      </c>
      <c r="Q24" s="54">
        <f t="shared" si="10"/>
        <v>0</v>
      </c>
      <c r="R24" s="50">
        <f>+R25</f>
        <v>0</v>
      </c>
      <c r="S24" s="54">
        <f>+S25</f>
        <v>0</v>
      </c>
      <c r="T24" s="53">
        <f t="shared" si="11"/>
        <v>0</v>
      </c>
      <c r="U24" s="50">
        <f>+U25</f>
        <v>0</v>
      </c>
      <c r="V24" s="52">
        <f>+V25</f>
        <v>0</v>
      </c>
      <c r="W24" s="53">
        <f t="shared" si="12"/>
        <v>0</v>
      </c>
      <c r="X24" s="50">
        <f>+X25</f>
        <v>0</v>
      </c>
      <c r="Y24" s="52">
        <f>+Y25</f>
        <v>0</v>
      </c>
      <c r="Z24" s="53">
        <f t="shared" si="13"/>
        <v>0</v>
      </c>
      <c r="AA24" s="50">
        <f>+AA25</f>
        <v>0</v>
      </c>
      <c r="AB24" s="52">
        <f>+AB25</f>
        <v>0</v>
      </c>
      <c r="AC24" s="53">
        <f t="shared" si="14"/>
        <v>0</v>
      </c>
      <c r="AD24" s="50">
        <f>+AD25</f>
        <v>0</v>
      </c>
      <c r="AE24" s="52">
        <f>+AE25</f>
        <v>0</v>
      </c>
      <c r="AF24" s="53">
        <f t="shared" si="15"/>
        <v>0</v>
      </c>
      <c r="AG24" s="50">
        <f>+AG25</f>
        <v>0</v>
      </c>
      <c r="AH24" s="52">
        <f>+AH25</f>
        <v>0</v>
      </c>
      <c r="AI24" s="53">
        <f t="shared" si="16"/>
        <v>0</v>
      </c>
      <c r="AJ24" s="50">
        <f>+AJ25</f>
        <v>0</v>
      </c>
      <c r="AK24" s="52">
        <f>+AK25</f>
        <v>0</v>
      </c>
      <c r="AL24" s="10"/>
    </row>
    <row r="25" spans="1:38" s="23" customFormat="1" ht="15.75" customHeight="1">
      <c r="A25" s="35" t="s">
        <v>50</v>
      </c>
      <c r="B25" s="36">
        <f t="shared" si="0"/>
        <v>40</v>
      </c>
      <c r="C25" s="60">
        <f t="shared" si="1"/>
        <v>21</v>
      </c>
      <c r="D25" s="61">
        <f t="shared" si="2"/>
        <v>19</v>
      </c>
      <c r="E25" s="36">
        <f t="shared" si="3"/>
        <v>27</v>
      </c>
      <c r="F25" s="39">
        <v>13</v>
      </c>
      <c r="G25" s="40">
        <v>14</v>
      </c>
      <c r="H25" s="41">
        <f t="shared" si="9"/>
        <v>3</v>
      </c>
      <c r="I25" s="39">
        <v>2</v>
      </c>
      <c r="J25" s="42">
        <v>1</v>
      </c>
      <c r="K25" s="41">
        <f t="shared" si="4"/>
        <v>10</v>
      </c>
      <c r="L25" s="39">
        <v>6</v>
      </c>
      <c r="M25" s="42">
        <v>4</v>
      </c>
      <c r="N25" s="41">
        <f t="shared" si="8"/>
        <v>0</v>
      </c>
      <c r="O25" s="39">
        <v>0</v>
      </c>
      <c r="P25" s="42">
        <v>0</v>
      </c>
      <c r="Q25" s="43">
        <f t="shared" si="10"/>
        <v>0</v>
      </c>
      <c r="R25" s="39">
        <v>0</v>
      </c>
      <c r="S25" s="43">
        <v>0</v>
      </c>
      <c r="T25" s="41">
        <f t="shared" si="11"/>
        <v>0</v>
      </c>
      <c r="U25" s="39">
        <v>0</v>
      </c>
      <c r="V25" s="42">
        <v>0</v>
      </c>
      <c r="W25" s="41">
        <f t="shared" si="12"/>
        <v>0</v>
      </c>
      <c r="X25" s="39">
        <v>0</v>
      </c>
      <c r="Y25" s="42">
        <v>0</v>
      </c>
      <c r="Z25" s="41">
        <f t="shared" si="13"/>
        <v>0</v>
      </c>
      <c r="AA25" s="39">
        <v>0</v>
      </c>
      <c r="AB25" s="42">
        <v>0</v>
      </c>
      <c r="AC25" s="41">
        <f t="shared" si="14"/>
        <v>0</v>
      </c>
      <c r="AD25" s="39">
        <v>0</v>
      </c>
      <c r="AE25" s="42">
        <v>0</v>
      </c>
      <c r="AF25" s="41">
        <f t="shared" si="15"/>
        <v>0</v>
      </c>
      <c r="AG25" s="39">
        <v>0</v>
      </c>
      <c r="AH25" s="42">
        <v>0</v>
      </c>
      <c r="AI25" s="41">
        <f t="shared" si="16"/>
        <v>0</v>
      </c>
      <c r="AJ25" s="39">
        <v>0</v>
      </c>
      <c r="AK25" s="42">
        <v>0</v>
      </c>
      <c r="AL25" s="44"/>
    </row>
    <row r="26" spans="1:38" s="11" customFormat="1" ht="15.75" customHeight="1">
      <c r="A26" s="58" t="s">
        <v>51</v>
      </c>
      <c r="B26" s="49">
        <f t="shared" si="0"/>
        <v>45</v>
      </c>
      <c r="C26" s="37">
        <f t="shared" si="1"/>
        <v>26</v>
      </c>
      <c r="D26" s="38">
        <f t="shared" si="2"/>
        <v>19</v>
      </c>
      <c r="E26" s="49">
        <f t="shared" si="3"/>
        <v>29</v>
      </c>
      <c r="F26" s="50">
        <f>+F27</f>
        <v>16</v>
      </c>
      <c r="G26" s="52">
        <f>+G27</f>
        <v>13</v>
      </c>
      <c r="H26" s="49">
        <f t="shared" si="9"/>
        <v>3</v>
      </c>
      <c r="I26" s="50">
        <f>+I27</f>
        <v>3</v>
      </c>
      <c r="J26" s="52">
        <f>+J27</f>
        <v>0</v>
      </c>
      <c r="K26" s="49">
        <f t="shared" si="4"/>
        <v>12</v>
      </c>
      <c r="L26" s="50">
        <f>+L27</f>
        <v>7</v>
      </c>
      <c r="M26" s="52">
        <f>+M27</f>
        <v>5</v>
      </c>
      <c r="N26" s="53">
        <f t="shared" si="8"/>
        <v>0</v>
      </c>
      <c r="O26" s="50">
        <f>+O27</f>
        <v>0</v>
      </c>
      <c r="P26" s="52">
        <f>+P27</f>
        <v>0</v>
      </c>
      <c r="Q26" s="54">
        <f t="shared" si="10"/>
        <v>0</v>
      </c>
      <c r="R26" s="50">
        <f>+R27</f>
        <v>0</v>
      </c>
      <c r="S26" s="54">
        <f>+S27</f>
        <v>0</v>
      </c>
      <c r="T26" s="53">
        <f t="shared" si="11"/>
        <v>0</v>
      </c>
      <c r="U26" s="50">
        <f>+U27</f>
        <v>0</v>
      </c>
      <c r="V26" s="52">
        <f>+V27</f>
        <v>0</v>
      </c>
      <c r="W26" s="53">
        <f t="shared" si="12"/>
        <v>0</v>
      </c>
      <c r="X26" s="50">
        <f>+X27</f>
        <v>0</v>
      </c>
      <c r="Y26" s="52">
        <f>+Y27</f>
        <v>0</v>
      </c>
      <c r="Z26" s="53">
        <f t="shared" si="13"/>
        <v>1</v>
      </c>
      <c r="AA26" s="50">
        <f>+AA27</f>
        <v>0</v>
      </c>
      <c r="AB26" s="52">
        <f>+AB27</f>
        <v>1</v>
      </c>
      <c r="AC26" s="53">
        <f t="shared" si="14"/>
        <v>0</v>
      </c>
      <c r="AD26" s="50">
        <f>+AD27</f>
        <v>0</v>
      </c>
      <c r="AE26" s="52">
        <f>+AE27</f>
        <v>0</v>
      </c>
      <c r="AF26" s="53">
        <f t="shared" si="15"/>
        <v>0</v>
      </c>
      <c r="AG26" s="50">
        <f>+AG27</f>
        <v>0</v>
      </c>
      <c r="AH26" s="52">
        <f>+AH27</f>
        <v>0</v>
      </c>
      <c r="AI26" s="53">
        <f t="shared" si="16"/>
        <v>0</v>
      </c>
      <c r="AJ26" s="50">
        <f>+AJ27</f>
        <v>0</v>
      </c>
      <c r="AK26" s="52">
        <f>+AK27</f>
        <v>0</v>
      </c>
      <c r="AL26" s="10"/>
    </row>
    <row r="27" spans="1:38" s="23" customFormat="1" ht="15.75" customHeight="1">
      <c r="A27" s="35" t="s">
        <v>52</v>
      </c>
      <c r="B27" s="56">
        <f t="shared" si="0"/>
        <v>45</v>
      </c>
      <c r="C27" s="60">
        <f t="shared" si="1"/>
        <v>26</v>
      </c>
      <c r="D27" s="62">
        <f t="shared" si="2"/>
        <v>19</v>
      </c>
      <c r="E27" s="56">
        <f t="shared" si="3"/>
        <v>29</v>
      </c>
      <c r="F27" s="39">
        <v>16</v>
      </c>
      <c r="G27" s="40">
        <v>13</v>
      </c>
      <c r="H27" s="41">
        <f t="shared" si="9"/>
        <v>3</v>
      </c>
      <c r="I27" s="39">
        <v>3</v>
      </c>
      <c r="J27" s="42">
        <v>0</v>
      </c>
      <c r="K27" s="41">
        <f t="shared" si="4"/>
        <v>12</v>
      </c>
      <c r="L27" s="39">
        <v>7</v>
      </c>
      <c r="M27" s="42">
        <v>5</v>
      </c>
      <c r="N27" s="41">
        <f t="shared" si="8"/>
        <v>0</v>
      </c>
      <c r="O27" s="39">
        <v>0</v>
      </c>
      <c r="P27" s="42">
        <v>0</v>
      </c>
      <c r="Q27" s="43">
        <f t="shared" si="10"/>
        <v>0</v>
      </c>
      <c r="R27" s="39">
        <v>0</v>
      </c>
      <c r="S27" s="43">
        <v>0</v>
      </c>
      <c r="T27" s="41">
        <f t="shared" si="11"/>
        <v>0</v>
      </c>
      <c r="U27" s="39">
        <v>0</v>
      </c>
      <c r="V27" s="42">
        <v>0</v>
      </c>
      <c r="W27" s="41">
        <f t="shared" si="12"/>
        <v>0</v>
      </c>
      <c r="X27" s="39">
        <v>0</v>
      </c>
      <c r="Y27" s="42">
        <v>0</v>
      </c>
      <c r="Z27" s="41">
        <f t="shared" si="13"/>
        <v>1</v>
      </c>
      <c r="AA27" s="39">
        <v>0</v>
      </c>
      <c r="AB27" s="42">
        <v>1</v>
      </c>
      <c r="AC27" s="41">
        <f t="shared" si="14"/>
        <v>0</v>
      </c>
      <c r="AD27" s="39">
        <v>0</v>
      </c>
      <c r="AE27" s="42">
        <v>0</v>
      </c>
      <c r="AF27" s="41">
        <f t="shared" si="15"/>
        <v>0</v>
      </c>
      <c r="AG27" s="39">
        <v>0</v>
      </c>
      <c r="AH27" s="42">
        <v>0</v>
      </c>
      <c r="AI27" s="41">
        <f t="shared" si="16"/>
        <v>0</v>
      </c>
      <c r="AJ27" s="39">
        <v>0</v>
      </c>
      <c r="AK27" s="42">
        <v>0</v>
      </c>
      <c r="AL27" s="44"/>
    </row>
    <row r="28" spans="1:38" s="23" customFormat="1" ht="15.75" customHeight="1" thickBot="1">
      <c r="A28" s="58"/>
      <c r="B28" s="53"/>
      <c r="C28" s="50"/>
      <c r="D28" s="52"/>
      <c r="E28" s="63"/>
      <c r="F28" s="64"/>
      <c r="G28" s="63"/>
      <c r="H28" s="65"/>
      <c r="I28" s="64"/>
      <c r="J28" s="66"/>
      <c r="K28" s="65"/>
      <c r="L28" s="64"/>
      <c r="M28" s="66"/>
      <c r="N28" s="65"/>
      <c r="O28" s="64"/>
      <c r="P28" s="66"/>
      <c r="Q28" s="63"/>
      <c r="R28" s="64"/>
      <c r="S28" s="63"/>
      <c r="T28" s="65"/>
      <c r="U28" s="64"/>
      <c r="V28" s="66"/>
      <c r="W28" s="65"/>
      <c r="X28" s="64"/>
      <c r="Y28" s="66"/>
      <c r="Z28" s="65"/>
      <c r="AA28" s="64"/>
      <c r="AB28" s="66"/>
      <c r="AC28" s="65"/>
      <c r="AD28" s="64"/>
      <c r="AE28" s="66"/>
      <c r="AF28" s="65"/>
      <c r="AG28" s="64"/>
      <c r="AH28" s="66"/>
      <c r="AI28" s="65"/>
      <c r="AJ28" s="64"/>
      <c r="AK28" s="66"/>
      <c r="AL28" s="44"/>
    </row>
    <row r="29" spans="1:38" s="11" customFormat="1" ht="15.75" customHeight="1" thickBot="1">
      <c r="A29" s="18" t="s">
        <v>3</v>
      </c>
      <c r="B29" s="67">
        <f>+C29+D29</f>
        <v>467</v>
      </c>
      <c r="C29" s="68">
        <f>+C8+C10+C14+C16+C20+C22+C24+C26</f>
        <v>238</v>
      </c>
      <c r="D29" s="69">
        <f>+D8+D10+D14+D16+D20+D22+D24+D26</f>
        <v>229</v>
      </c>
      <c r="E29" s="70">
        <f>+F29+G29</f>
        <v>298</v>
      </c>
      <c r="F29" s="71">
        <f>+F8+F10+F14+F16+F20+F22+F24+F26</f>
        <v>140</v>
      </c>
      <c r="G29" s="72">
        <f>+G8+G10+G14+G16+G20+G22+G24+G26</f>
        <v>158</v>
      </c>
      <c r="H29" s="67">
        <f>+I29+J29</f>
        <v>33</v>
      </c>
      <c r="I29" s="68">
        <f>+I8+I10+I14+I16+I20+I22+I24+I26</f>
        <v>21</v>
      </c>
      <c r="J29" s="69">
        <f>+J8+J10+J14+J16+J20+J22+J24+J26</f>
        <v>12</v>
      </c>
      <c r="K29" s="67">
        <f>+L29+M29</f>
        <v>118</v>
      </c>
      <c r="L29" s="68">
        <f>+L8+L10+L14+L16+L20+L22+L24+L26</f>
        <v>67</v>
      </c>
      <c r="M29" s="69">
        <f>+M8+M10+M14+M16+M20+M22+M24+M26</f>
        <v>51</v>
      </c>
      <c r="N29" s="67">
        <f>+O29+P29</f>
        <v>0</v>
      </c>
      <c r="O29" s="68">
        <f>+O8+O10+O14+O16+O20+O22+O24+O26</f>
        <v>0</v>
      </c>
      <c r="P29" s="69">
        <f>+P8+P10+P14+P16+P20+P22+P24+P26</f>
        <v>0</v>
      </c>
      <c r="Q29" s="67">
        <f>+R29+S29</f>
        <v>9</v>
      </c>
      <c r="R29" s="68">
        <f>+R8+R10+R14+R16+R20+R22+R24+R26</f>
        <v>5</v>
      </c>
      <c r="S29" s="69">
        <f>+S8+S10+S14+S16+S20+S22+S24+S26</f>
        <v>4</v>
      </c>
      <c r="T29" s="67">
        <f>+U29+V29</f>
        <v>1</v>
      </c>
      <c r="U29" s="68">
        <f>+U8+U10+U14+U16+U20+U22+U24+U26</f>
        <v>1</v>
      </c>
      <c r="V29" s="69">
        <f>+V8+V10+V14+V16+V20+V22+V24+V26</f>
        <v>0</v>
      </c>
      <c r="W29" s="67">
        <f>+X29+Y29</f>
        <v>3</v>
      </c>
      <c r="X29" s="68">
        <f>+X8+X10+X14+X16+X20+X22+X24+X26</f>
        <v>3</v>
      </c>
      <c r="Y29" s="69">
        <f>+Y8+Y10+Y14+Y16+Y20+Y22+Y24+Y26</f>
        <v>0</v>
      </c>
      <c r="Z29" s="67">
        <f>+AA29+AB29</f>
        <v>2</v>
      </c>
      <c r="AA29" s="68">
        <f>+AA8+AA10+AA14+AA16+AA20+AA22+AA24+AA26</f>
        <v>0</v>
      </c>
      <c r="AB29" s="69">
        <f>+AB8+AB10+AB14+AB16+AB20+AB22+AB24+AB26</f>
        <v>2</v>
      </c>
      <c r="AC29" s="67">
        <f>+AD29+AE29</f>
        <v>1</v>
      </c>
      <c r="AD29" s="68">
        <f>+AD8+AD10+AD14+AD16+AD20+AD22+AD24+AD26</f>
        <v>1</v>
      </c>
      <c r="AE29" s="69">
        <f>+AE8+AE10+AE14+AE16+AE20+AE22+AE24+AE26</f>
        <v>0</v>
      </c>
      <c r="AF29" s="67">
        <f>+AG29+AH29</f>
        <v>0</v>
      </c>
      <c r="AG29" s="68">
        <f>+AG8+AG10+AG14+AG16+AG20+AG22+AG24+AG26</f>
        <v>0</v>
      </c>
      <c r="AH29" s="69">
        <f>+AH8+AH10+AH14+AH16+AH20+AH22+AH24+AH26</f>
        <v>0</v>
      </c>
      <c r="AI29" s="67">
        <f>+AJ29+AK29</f>
        <v>2</v>
      </c>
      <c r="AJ29" s="68">
        <f>+AJ8+AJ10+AJ14+AJ16+AJ20+AJ22+AJ24+AJ26</f>
        <v>0</v>
      </c>
      <c r="AK29" s="69">
        <f>+AK8+AK10+AK14+AK16+AK20+AK22+AK24+AK26</f>
        <v>2</v>
      </c>
      <c r="AL29" s="10"/>
    </row>
    <row r="30" spans="1:38" s="23" customFormat="1" ht="11.25">
      <c r="A30" s="73" t="s">
        <v>53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</row>
    <row r="31" spans="1:38" s="23" customFormat="1" ht="11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</row>
    <row r="32" spans="1:38" s="23" customFormat="1" ht="15.75">
      <c r="A32" s="2" t="s">
        <v>54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/>
    </row>
    <row r="33" spans="1:38" s="4" customFormat="1" ht="15.75">
      <c r="A33" s="2" t="s">
        <v>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"/>
    </row>
    <row r="34" spans="1:38" s="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 t="s">
        <v>55</v>
      </c>
      <c r="X39" s="5"/>
      <c r="Y39" s="5"/>
      <c r="Z39" s="5" t="s">
        <v>55</v>
      </c>
      <c r="AA39" s="5"/>
      <c r="AB39" s="5"/>
      <c r="AC39" s="5" t="s">
        <v>55</v>
      </c>
      <c r="AD39" s="5"/>
      <c r="AE39" s="5"/>
      <c r="AF39" s="5" t="s">
        <v>55</v>
      </c>
      <c r="AG39" s="5"/>
      <c r="AH39" s="5"/>
      <c r="AI39" s="5" t="s">
        <v>55</v>
      </c>
      <c r="AJ39" s="5"/>
      <c r="AK39" s="5"/>
      <c r="AL39" s="5"/>
    </row>
    <row r="40" spans="1:38" s="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4" customFormat="1" ht="13.5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5"/>
    </row>
    <row r="58" ht="15.75" thickTop="1"/>
  </sheetData>
  <sheetProtection/>
  <mergeCells count="28">
    <mergeCell ref="AF5:AH5"/>
    <mergeCell ref="AI5:AK5"/>
    <mergeCell ref="AF6:AH6"/>
    <mergeCell ref="AI6:AK6"/>
    <mergeCell ref="Z5:AB5"/>
    <mergeCell ref="Z6:AB6"/>
    <mergeCell ref="AC5:AE5"/>
    <mergeCell ref="AC6:AE6"/>
    <mergeCell ref="H5:J5"/>
    <mergeCell ref="K5:M5"/>
    <mergeCell ref="A32:AK32"/>
    <mergeCell ref="A33:AK33"/>
    <mergeCell ref="N5:P5"/>
    <mergeCell ref="Q5:S5"/>
    <mergeCell ref="T5:V5"/>
    <mergeCell ref="W5:Y5"/>
    <mergeCell ref="H6:J6"/>
    <mergeCell ref="K6:M6"/>
    <mergeCell ref="A2:AK2"/>
    <mergeCell ref="A3:AK3"/>
    <mergeCell ref="N6:P6"/>
    <mergeCell ref="Q6:S6"/>
    <mergeCell ref="T6:V6"/>
    <mergeCell ref="W6:Y6"/>
    <mergeCell ref="B6:D6"/>
    <mergeCell ref="E6:G6"/>
    <mergeCell ref="B5:D5"/>
    <mergeCell ref="E5:G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1" r:id="rId2"/>
  <headerFooter alignWithMargins="0">
    <oddHeader>&amp;L&amp;"Times New Roman,Normal"Cap. II&amp;C&amp;"Times New Roman,Normal"ESTADISTICA UNALM 2015&amp;"Calibri,Normal"
&amp;R&amp;"Times New Roman,Normal"Pág. 20</oddHeader>
    <oddFooter>&amp;C&amp;"Times New Roman,Normal"UNIVERSIDAD NACIONAL AGRARIA LA MOLINA - Oficina de Planificación</oddFooter>
  </headerFooter>
  <colBreaks count="1" manualBreakCount="1">
    <brk id="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5"/>
  <sheetViews>
    <sheetView tabSelected="1" view="pageBreakPreview" zoomScaleSheetLayoutView="100" workbookViewId="0" topLeftCell="A16">
      <selection activeCell="A32" sqref="A32:AE32"/>
    </sheetView>
  </sheetViews>
  <sheetFormatPr defaultColWidth="11.421875" defaultRowHeight="15"/>
  <cols>
    <col min="1" max="1" width="22.8515625" style="0" customWidth="1"/>
    <col min="2" max="31" width="6.00390625" style="0" customWidth="1"/>
    <col min="33" max="33" width="22.7109375" style="0" customWidth="1"/>
  </cols>
  <sheetData>
    <row r="1" spans="1:31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15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4" customFormat="1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1" customFormat="1" ht="15.75" customHeight="1">
      <c r="A5" s="76" t="s">
        <v>2</v>
      </c>
      <c r="B5" s="77" t="s">
        <v>3</v>
      </c>
      <c r="C5" s="78"/>
      <c r="D5" s="79"/>
      <c r="E5" s="77" t="s">
        <v>4</v>
      </c>
      <c r="F5" s="78"/>
      <c r="G5" s="79"/>
      <c r="H5" s="77" t="s">
        <v>5</v>
      </c>
      <c r="I5" s="78"/>
      <c r="J5" s="79"/>
      <c r="K5" s="77" t="s">
        <v>6</v>
      </c>
      <c r="L5" s="78"/>
      <c r="M5" s="79"/>
      <c r="N5" s="77" t="s">
        <v>7</v>
      </c>
      <c r="O5" s="78"/>
      <c r="P5" s="79"/>
      <c r="Q5" s="77" t="s">
        <v>8</v>
      </c>
      <c r="R5" s="78"/>
      <c r="S5" s="79"/>
      <c r="T5" s="77" t="s">
        <v>58</v>
      </c>
      <c r="U5" s="78"/>
      <c r="V5" s="79"/>
      <c r="W5" s="77" t="s">
        <v>10</v>
      </c>
      <c r="X5" s="78"/>
      <c r="Y5" s="79"/>
      <c r="Z5" s="77" t="s">
        <v>12</v>
      </c>
      <c r="AA5" s="78"/>
      <c r="AB5" s="79"/>
      <c r="AC5" s="77" t="s">
        <v>13</v>
      </c>
      <c r="AD5" s="78"/>
      <c r="AE5" s="79"/>
    </row>
    <row r="6" spans="1:35" s="11" customFormat="1" ht="15.75" customHeight="1" thickBot="1">
      <c r="A6" s="80" t="s">
        <v>15</v>
      </c>
      <c r="B6" s="81" t="s">
        <v>16</v>
      </c>
      <c r="C6" s="82"/>
      <c r="D6" s="83"/>
      <c r="E6" s="81" t="s">
        <v>17</v>
      </c>
      <c r="F6" s="82"/>
      <c r="G6" s="83"/>
      <c r="H6" s="81" t="s">
        <v>18</v>
      </c>
      <c r="I6" s="82"/>
      <c r="J6" s="83"/>
      <c r="K6" s="81" t="s">
        <v>19</v>
      </c>
      <c r="L6" s="82"/>
      <c r="M6" s="83"/>
      <c r="N6" s="81" t="s">
        <v>20</v>
      </c>
      <c r="O6" s="82"/>
      <c r="P6" s="83"/>
      <c r="Q6" s="81" t="s">
        <v>21</v>
      </c>
      <c r="R6" s="82"/>
      <c r="S6" s="83"/>
      <c r="T6" s="81" t="s">
        <v>59</v>
      </c>
      <c r="U6" s="82"/>
      <c r="V6" s="83"/>
      <c r="W6" s="81" t="s">
        <v>23</v>
      </c>
      <c r="X6" s="82"/>
      <c r="Y6" s="83"/>
      <c r="Z6" s="81" t="s">
        <v>25</v>
      </c>
      <c r="AA6" s="82"/>
      <c r="AB6" s="83"/>
      <c r="AC6" s="81" t="s">
        <v>26</v>
      </c>
      <c r="AD6" s="82"/>
      <c r="AE6" s="83"/>
      <c r="AH6" s="16"/>
      <c r="AI6" s="17"/>
    </row>
    <row r="7" spans="1:35" s="11" customFormat="1" ht="15.75" customHeight="1" thickBot="1">
      <c r="A7" s="84"/>
      <c r="B7" s="85" t="s">
        <v>28</v>
      </c>
      <c r="C7" s="86" t="s">
        <v>29</v>
      </c>
      <c r="D7" s="87" t="s">
        <v>30</v>
      </c>
      <c r="E7" s="85" t="s">
        <v>28</v>
      </c>
      <c r="F7" s="86" t="s">
        <v>29</v>
      </c>
      <c r="G7" s="87" t="s">
        <v>30</v>
      </c>
      <c r="H7" s="85" t="s">
        <v>28</v>
      </c>
      <c r="I7" s="86" t="s">
        <v>29</v>
      </c>
      <c r="J7" s="87" t="s">
        <v>30</v>
      </c>
      <c r="K7" s="85" t="s">
        <v>28</v>
      </c>
      <c r="L7" s="86" t="s">
        <v>29</v>
      </c>
      <c r="M7" s="87" t="s">
        <v>30</v>
      </c>
      <c r="N7" s="85" t="s">
        <v>28</v>
      </c>
      <c r="O7" s="86" t="s">
        <v>29</v>
      </c>
      <c r="P7" s="87" t="s">
        <v>30</v>
      </c>
      <c r="Q7" s="85" t="s">
        <v>28</v>
      </c>
      <c r="R7" s="86" t="s">
        <v>29</v>
      </c>
      <c r="S7" s="87" t="s">
        <v>30</v>
      </c>
      <c r="T7" s="85" t="s">
        <v>28</v>
      </c>
      <c r="U7" s="86" t="s">
        <v>29</v>
      </c>
      <c r="V7" s="87" t="s">
        <v>30</v>
      </c>
      <c r="W7" s="85" t="s">
        <v>28</v>
      </c>
      <c r="X7" s="86" t="s">
        <v>29</v>
      </c>
      <c r="Y7" s="87" t="s">
        <v>30</v>
      </c>
      <c r="Z7" s="85" t="s">
        <v>28</v>
      </c>
      <c r="AA7" s="86" t="s">
        <v>29</v>
      </c>
      <c r="AB7" s="87" t="s">
        <v>30</v>
      </c>
      <c r="AC7" s="85" t="s">
        <v>28</v>
      </c>
      <c r="AD7" s="86" t="s">
        <v>29</v>
      </c>
      <c r="AE7" s="87" t="s">
        <v>30</v>
      </c>
      <c r="AG7" s="23"/>
      <c r="AH7" s="23"/>
      <c r="AI7" s="23"/>
    </row>
    <row r="8" spans="1:36" s="34" customFormat="1" ht="15.75" customHeight="1">
      <c r="A8" s="88" t="s">
        <v>31</v>
      </c>
      <c r="B8" s="89">
        <f aca="true" t="shared" si="0" ref="B8:B27">SUM(C8:D8)</f>
        <v>90</v>
      </c>
      <c r="C8" s="90">
        <f aca="true" t="shared" si="1" ref="C8:C27">SUM(F8+I8+L8+O8+R8+U8+X8+AA8+AD8)</f>
        <v>53</v>
      </c>
      <c r="D8" s="91">
        <f aca="true" t="shared" si="2" ref="D8:D27">SUM(G8+J8+M8+P8+S8+V8+Y8+AB8+AE8)</f>
        <v>37</v>
      </c>
      <c r="E8" s="89">
        <f aca="true" t="shared" si="3" ref="E8:E27">SUM(F8:G8)</f>
        <v>60</v>
      </c>
      <c r="F8" s="92">
        <f>F9</f>
        <v>35</v>
      </c>
      <c r="G8" s="93">
        <f>G9</f>
        <v>25</v>
      </c>
      <c r="H8" s="94">
        <f>SUM(I8+J8)</f>
        <v>7</v>
      </c>
      <c r="I8" s="92">
        <f>I9</f>
        <v>6</v>
      </c>
      <c r="J8" s="93">
        <f>J9</f>
        <v>1</v>
      </c>
      <c r="K8" s="94">
        <f>SUM(L8+M8)</f>
        <v>21</v>
      </c>
      <c r="L8" s="92">
        <f>L9</f>
        <v>11</v>
      </c>
      <c r="M8" s="93">
        <f>M9</f>
        <v>10</v>
      </c>
      <c r="N8" s="95">
        <f>SUM(O8+P8)</f>
        <v>0</v>
      </c>
      <c r="O8" s="96">
        <f>O9</f>
        <v>0</v>
      </c>
      <c r="P8" s="97">
        <f>P9</f>
        <v>0</v>
      </c>
      <c r="Q8" s="98">
        <f>+R8+S8</f>
        <v>2</v>
      </c>
      <c r="R8" s="96">
        <f>R9</f>
        <v>1</v>
      </c>
      <c r="S8" s="98">
        <f>S9</f>
        <v>1</v>
      </c>
      <c r="T8" s="95">
        <f>+U8+V8</f>
        <v>0</v>
      </c>
      <c r="U8" s="96">
        <f>U9</f>
        <v>0</v>
      </c>
      <c r="V8" s="97">
        <f>V9</f>
        <v>0</v>
      </c>
      <c r="W8" s="95">
        <f>+X8+Y8</f>
        <v>0</v>
      </c>
      <c r="X8" s="96">
        <f>X9</f>
        <v>0</v>
      </c>
      <c r="Y8" s="97">
        <f>Y9</f>
        <v>0</v>
      </c>
      <c r="Z8" s="95">
        <f>SUM(AA8+AB8)</f>
        <v>0</v>
      </c>
      <c r="AA8" s="96">
        <f>AA9</f>
        <v>0</v>
      </c>
      <c r="AB8" s="97">
        <f>AB9</f>
        <v>0</v>
      </c>
      <c r="AC8" s="95">
        <f>SUM(AD8+AE8)</f>
        <v>0</v>
      </c>
      <c r="AD8" s="96">
        <f>AD9</f>
        <v>0</v>
      </c>
      <c r="AE8" s="97">
        <f>AE9</f>
        <v>0</v>
      </c>
      <c r="AG8" s="99" t="s">
        <v>56</v>
      </c>
      <c r="AH8" s="100" t="s">
        <v>60</v>
      </c>
      <c r="AI8" s="100" t="s">
        <v>61</v>
      </c>
      <c r="AJ8" s="101" t="s">
        <v>3</v>
      </c>
    </row>
    <row r="9" spans="1:36" s="23" customFormat="1" ht="15.75" customHeight="1">
      <c r="A9" s="102" t="s">
        <v>31</v>
      </c>
      <c r="B9" s="103">
        <f t="shared" si="0"/>
        <v>90</v>
      </c>
      <c r="C9" s="104">
        <f t="shared" si="1"/>
        <v>53</v>
      </c>
      <c r="D9" s="105">
        <f t="shared" si="2"/>
        <v>37</v>
      </c>
      <c r="E9" s="103">
        <f t="shared" si="3"/>
        <v>60</v>
      </c>
      <c r="F9" s="106">
        <v>35</v>
      </c>
      <c r="G9" s="107">
        <v>25</v>
      </c>
      <c r="H9" s="108">
        <f>SUM(I9+J9)</f>
        <v>7</v>
      </c>
      <c r="I9" s="106">
        <v>6</v>
      </c>
      <c r="J9" s="107">
        <v>1</v>
      </c>
      <c r="K9" s="108">
        <f>SUM(L9+M9)</f>
        <v>21</v>
      </c>
      <c r="L9" s="106">
        <v>11</v>
      </c>
      <c r="M9" s="107">
        <v>10</v>
      </c>
      <c r="N9" s="108">
        <f>+O9+P9</f>
        <v>0</v>
      </c>
      <c r="O9" s="106">
        <v>0</v>
      </c>
      <c r="P9" s="109">
        <v>0</v>
      </c>
      <c r="Q9" s="44">
        <f>+R9+S9</f>
        <v>2</v>
      </c>
      <c r="R9" s="106">
        <v>1</v>
      </c>
      <c r="S9" s="44">
        <v>1</v>
      </c>
      <c r="T9" s="108">
        <f>+U9+V9</f>
        <v>0</v>
      </c>
      <c r="U9" s="106">
        <v>0</v>
      </c>
      <c r="V9" s="109">
        <v>0</v>
      </c>
      <c r="W9" s="108">
        <f>+X9+Y9</f>
        <v>0</v>
      </c>
      <c r="X9" s="106">
        <v>0</v>
      </c>
      <c r="Y9" s="109">
        <v>0</v>
      </c>
      <c r="Z9" s="108">
        <f>+AA9+AB9</f>
        <v>0</v>
      </c>
      <c r="AA9" s="106">
        <v>0</v>
      </c>
      <c r="AB9" s="109">
        <v>0</v>
      </c>
      <c r="AC9" s="108">
        <f>+AD9+AE9</f>
        <v>0</v>
      </c>
      <c r="AD9" s="106">
        <v>0</v>
      </c>
      <c r="AE9" s="109">
        <v>0</v>
      </c>
      <c r="AG9" s="110" t="s">
        <v>31</v>
      </c>
      <c r="AH9" s="111">
        <v>53</v>
      </c>
      <c r="AI9" s="111">
        <v>37</v>
      </c>
      <c r="AJ9" s="111">
        <f aca="true" t="shared" si="4" ref="AJ9:AJ20">AH9+AI9</f>
        <v>90</v>
      </c>
    </row>
    <row r="10" spans="1:36" s="11" customFormat="1" ht="15.75" customHeight="1">
      <c r="A10" s="112" t="s">
        <v>36</v>
      </c>
      <c r="B10" s="113">
        <f t="shared" si="0"/>
        <v>73</v>
      </c>
      <c r="C10" s="104">
        <f t="shared" si="1"/>
        <v>41</v>
      </c>
      <c r="D10" s="105">
        <f t="shared" si="2"/>
        <v>32</v>
      </c>
      <c r="E10" s="114">
        <f t="shared" si="3"/>
        <v>48</v>
      </c>
      <c r="F10" s="92">
        <f aca="true" t="shared" si="5" ref="F10:AE10">SUM(F11:F13)</f>
        <v>23</v>
      </c>
      <c r="G10" s="115">
        <f t="shared" si="5"/>
        <v>25</v>
      </c>
      <c r="H10" s="114">
        <f t="shared" si="5"/>
        <v>7</v>
      </c>
      <c r="I10" s="92">
        <f t="shared" si="5"/>
        <v>7</v>
      </c>
      <c r="J10" s="115">
        <f t="shared" si="5"/>
        <v>0</v>
      </c>
      <c r="K10" s="114">
        <f t="shared" si="5"/>
        <v>15</v>
      </c>
      <c r="L10" s="92">
        <f t="shared" si="5"/>
        <v>9</v>
      </c>
      <c r="M10" s="115">
        <f t="shared" si="5"/>
        <v>6</v>
      </c>
      <c r="N10" s="116">
        <f t="shared" si="5"/>
        <v>0</v>
      </c>
      <c r="O10" s="92">
        <f t="shared" si="5"/>
        <v>0</v>
      </c>
      <c r="P10" s="115">
        <f t="shared" si="5"/>
        <v>0</v>
      </c>
      <c r="Q10" s="117">
        <f t="shared" si="5"/>
        <v>1</v>
      </c>
      <c r="R10" s="92">
        <f t="shared" si="5"/>
        <v>0</v>
      </c>
      <c r="S10" s="117">
        <f t="shared" si="5"/>
        <v>1</v>
      </c>
      <c r="T10" s="116">
        <f t="shared" si="5"/>
        <v>1</v>
      </c>
      <c r="U10" s="92">
        <f t="shared" si="5"/>
        <v>1</v>
      </c>
      <c r="V10" s="93">
        <f t="shared" si="5"/>
        <v>0</v>
      </c>
      <c r="W10" s="116">
        <f t="shared" si="5"/>
        <v>1</v>
      </c>
      <c r="X10" s="92">
        <f t="shared" si="5"/>
        <v>1</v>
      </c>
      <c r="Y10" s="93">
        <f t="shared" si="5"/>
        <v>0</v>
      </c>
      <c r="Z10" s="116">
        <f t="shared" si="5"/>
        <v>0</v>
      </c>
      <c r="AA10" s="92">
        <f t="shared" si="5"/>
        <v>0</v>
      </c>
      <c r="AB10" s="115">
        <f t="shared" si="5"/>
        <v>0</v>
      </c>
      <c r="AC10" s="116">
        <f t="shared" si="5"/>
        <v>0</v>
      </c>
      <c r="AD10" s="92">
        <f t="shared" si="5"/>
        <v>0</v>
      </c>
      <c r="AE10" s="115">
        <f t="shared" si="5"/>
        <v>0</v>
      </c>
      <c r="AG10" s="110" t="s">
        <v>37</v>
      </c>
      <c r="AH10" s="111">
        <v>20</v>
      </c>
      <c r="AI10" s="111">
        <v>10</v>
      </c>
      <c r="AJ10" s="111">
        <f t="shared" si="4"/>
        <v>30</v>
      </c>
    </row>
    <row r="11" spans="1:36" s="23" customFormat="1" ht="15.75" customHeight="1">
      <c r="A11" s="102" t="s">
        <v>37</v>
      </c>
      <c r="B11" s="118">
        <f t="shared" si="0"/>
        <v>30</v>
      </c>
      <c r="C11" s="119">
        <f t="shared" si="1"/>
        <v>20</v>
      </c>
      <c r="D11" s="120">
        <f t="shared" si="2"/>
        <v>10</v>
      </c>
      <c r="E11" s="121">
        <f t="shared" si="3"/>
        <v>21</v>
      </c>
      <c r="F11" s="106">
        <v>12</v>
      </c>
      <c r="G11" s="107">
        <v>9</v>
      </c>
      <c r="H11" s="108">
        <f>SUM(I11+J11)</f>
        <v>2</v>
      </c>
      <c r="I11" s="106">
        <v>2</v>
      </c>
      <c r="J11" s="107">
        <v>0</v>
      </c>
      <c r="K11" s="108">
        <f>SUM(L11+M11)</f>
        <v>7</v>
      </c>
      <c r="L11" s="106">
        <v>6</v>
      </c>
      <c r="M11" s="107">
        <v>1</v>
      </c>
      <c r="N11" s="108">
        <f aca="true" t="shared" si="6" ref="N11:N27">+O11+P11</f>
        <v>0</v>
      </c>
      <c r="O11" s="106">
        <v>0</v>
      </c>
      <c r="P11" s="109">
        <v>0</v>
      </c>
      <c r="Q11" s="44">
        <f>+R11+S11</f>
        <v>0</v>
      </c>
      <c r="R11" s="106">
        <v>0</v>
      </c>
      <c r="S11" s="44">
        <v>0</v>
      </c>
      <c r="T11" s="108">
        <f>+U11+V11</f>
        <v>0</v>
      </c>
      <c r="U11" s="106">
        <v>0</v>
      </c>
      <c r="V11" s="109">
        <v>0</v>
      </c>
      <c r="W11" s="108">
        <f>+X11+Y11</f>
        <v>0</v>
      </c>
      <c r="X11" s="106">
        <v>0</v>
      </c>
      <c r="Y11" s="109">
        <v>0</v>
      </c>
      <c r="Z11" s="108">
        <f aca="true" t="shared" si="7" ref="Z11:Z27">+AA11+AB11</f>
        <v>0</v>
      </c>
      <c r="AA11" s="106">
        <v>0</v>
      </c>
      <c r="AB11" s="109">
        <v>0</v>
      </c>
      <c r="AC11" s="108">
        <f aca="true" t="shared" si="8" ref="AC11:AC27">+AD11+AE11</f>
        <v>0</v>
      </c>
      <c r="AD11" s="106">
        <v>0</v>
      </c>
      <c r="AE11" s="109">
        <v>0</v>
      </c>
      <c r="AG11" s="110" t="s">
        <v>38</v>
      </c>
      <c r="AH11" s="111">
        <v>15</v>
      </c>
      <c r="AI11" s="111">
        <v>13</v>
      </c>
      <c r="AJ11" s="111">
        <f t="shared" si="4"/>
        <v>28</v>
      </c>
    </row>
    <row r="12" spans="1:36" s="23" customFormat="1" ht="15.75" customHeight="1">
      <c r="A12" s="102" t="s">
        <v>38</v>
      </c>
      <c r="B12" s="113">
        <f t="shared" si="0"/>
        <v>28</v>
      </c>
      <c r="C12" s="104">
        <f t="shared" si="1"/>
        <v>15</v>
      </c>
      <c r="D12" s="105">
        <f t="shared" si="2"/>
        <v>13</v>
      </c>
      <c r="E12" s="113">
        <f t="shared" si="3"/>
        <v>16</v>
      </c>
      <c r="F12" s="106">
        <v>7</v>
      </c>
      <c r="G12" s="107">
        <v>9</v>
      </c>
      <c r="H12" s="108">
        <f>SUM(I12+J12)</f>
        <v>4</v>
      </c>
      <c r="I12" s="106">
        <v>4</v>
      </c>
      <c r="J12" s="107">
        <v>0</v>
      </c>
      <c r="K12" s="108">
        <f>SUM(L12+M12)</f>
        <v>5</v>
      </c>
      <c r="L12" s="106">
        <v>2</v>
      </c>
      <c r="M12" s="107">
        <v>3</v>
      </c>
      <c r="N12" s="108">
        <f t="shared" si="6"/>
        <v>0</v>
      </c>
      <c r="O12" s="106">
        <v>0</v>
      </c>
      <c r="P12" s="109">
        <v>0</v>
      </c>
      <c r="Q12" s="44">
        <f>+R12+S12</f>
        <v>1</v>
      </c>
      <c r="R12" s="106">
        <v>0</v>
      </c>
      <c r="S12" s="44">
        <v>1</v>
      </c>
      <c r="T12" s="108">
        <f>+U12+V12</f>
        <v>1</v>
      </c>
      <c r="U12" s="106">
        <v>1</v>
      </c>
      <c r="V12" s="109">
        <v>0</v>
      </c>
      <c r="W12" s="108">
        <f>+X12+Y12</f>
        <v>1</v>
      </c>
      <c r="X12" s="106">
        <v>1</v>
      </c>
      <c r="Y12" s="109">
        <v>0</v>
      </c>
      <c r="Z12" s="108">
        <f t="shared" si="7"/>
        <v>0</v>
      </c>
      <c r="AA12" s="106">
        <v>0</v>
      </c>
      <c r="AB12" s="109">
        <v>0</v>
      </c>
      <c r="AC12" s="108">
        <f t="shared" si="8"/>
        <v>0</v>
      </c>
      <c r="AD12" s="106">
        <v>0</v>
      </c>
      <c r="AE12" s="109">
        <v>0</v>
      </c>
      <c r="AG12" s="110" t="s">
        <v>39</v>
      </c>
      <c r="AH12" s="111">
        <v>6</v>
      </c>
      <c r="AI12" s="111">
        <v>9</v>
      </c>
      <c r="AJ12" s="111">
        <f t="shared" si="4"/>
        <v>15</v>
      </c>
    </row>
    <row r="13" spans="1:36" s="23" customFormat="1" ht="15.75" customHeight="1">
      <c r="A13" s="102" t="s">
        <v>39</v>
      </c>
      <c r="B13" s="113">
        <f t="shared" si="0"/>
        <v>15</v>
      </c>
      <c r="C13" s="104">
        <f t="shared" si="1"/>
        <v>6</v>
      </c>
      <c r="D13" s="105">
        <f t="shared" si="2"/>
        <v>9</v>
      </c>
      <c r="E13" s="113">
        <f t="shared" si="3"/>
        <v>11</v>
      </c>
      <c r="F13" s="106">
        <v>4</v>
      </c>
      <c r="G13" s="107">
        <v>7</v>
      </c>
      <c r="H13" s="108">
        <f>I13+J13</f>
        <v>1</v>
      </c>
      <c r="I13" s="106">
        <v>1</v>
      </c>
      <c r="J13" s="107">
        <v>0</v>
      </c>
      <c r="K13" s="108">
        <f>L13+M13</f>
        <v>3</v>
      </c>
      <c r="L13" s="106">
        <v>1</v>
      </c>
      <c r="M13" s="107">
        <v>2</v>
      </c>
      <c r="N13" s="108">
        <f t="shared" si="6"/>
        <v>0</v>
      </c>
      <c r="O13" s="106">
        <v>0</v>
      </c>
      <c r="P13" s="109">
        <v>0</v>
      </c>
      <c r="Q13" s="44">
        <f>R13+S13</f>
        <v>0</v>
      </c>
      <c r="R13" s="106">
        <v>0</v>
      </c>
      <c r="S13" s="44">
        <v>0</v>
      </c>
      <c r="T13" s="108">
        <f>U13+V13</f>
        <v>0</v>
      </c>
      <c r="U13" s="106">
        <v>0</v>
      </c>
      <c r="V13" s="109">
        <v>0</v>
      </c>
      <c r="W13" s="108">
        <f>X13+Y13</f>
        <v>0</v>
      </c>
      <c r="X13" s="106">
        <v>0</v>
      </c>
      <c r="Y13" s="109">
        <v>0</v>
      </c>
      <c r="Z13" s="108">
        <f t="shared" si="7"/>
        <v>0</v>
      </c>
      <c r="AA13" s="106">
        <v>0</v>
      </c>
      <c r="AB13" s="109">
        <v>0</v>
      </c>
      <c r="AC13" s="108">
        <f t="shared" si="8"/>
        <v>0</v>
      </c>
      <c r="AD13" s="106">
        <v>0</v>
      </c>
      <c r="AE13" s="109">
        <v>0</v>
      </c>
      <c r="AG13" s="110" t="s">
        <v>41</v>
      </c>
      <c r="AH13" s="111">
        <v>17</v>
      </c>
      <c r="AI13" s="111">
        <v>14</v>
      </c>
      <c r="AJ13" s="111">
        <f t="shared" si="4"/>
        <v>31</v>
      </c>
    </row>
    <row r="14" spans="1:36" s="11" customFormat="1" ht="15.75" customHeight="1">
      <c r="A14" s="122" t="s">
        <v>40</v>
      </c>
      <c r="B14" s="116">
        <f t="shared" si="0"/>
        <v>31</v>
      </c>
      <c r="C14" s="92">
        <f t="shared" si="1"/>
        <v>17</v>
      </c>
      <c r="D14" s="115">
        <f t="shared" si="2"/>
        <v>14</v>
      </c>
      <c r="E14" s="121">
        <f t="shared" si="3"/>
        <v>22</v>
      </c>
      <c r="F14" s="92">
        <f>F15</f>
        <v>10</v>
      </c>
      <c r="G14" s="93">
        <f>G15</f>
        <v>12</v>
      </c>
      <c r="H14" s="114">
        <f aca="true" t="shared" si="9" ref="H14:H27">SUM(I14+J14)</f>
        <v>2</v>
      </c>
      <c r="I14" s="92">
        <f>I15</f>
        <v>2</v>
      </c>
      <c r="J14" s="93">
        <f>J15</f>
        <v>0</v>
      </c>
      <c r="K14" s="114">
        <f aca="true" t="shared" si="10" ref="K14:K27">SUM(L14+M14)</f>
        <v>7</v>
      </c>
      <c r="L14" s="92">
        <f>L15</f>
        <v>5</v>
      </c>
      <c r="M14" s="93">
        <f>M15</f>
        <v>2</v>
      </c>
      <c r="N14" s="116">
        <f t="shared" si="6"/>
        <v>0</v>
      </c>
      <c r="O14" s="92">
        <f>O15</f>
        <v>0</v>
      </c>
      <c r="P14" s="93">
        <f>P15</f>
        <v>0</v>
      </c>
      <c r="Q14" s="117">
        <f aca="true" t="shared" si="11" ref="Q14:Q27">+R14+S14</f>
        <v>0</v>
      </c>
      <c r="R14" s="92">
        <f>R15</f>
        <v>0</v>
      </c>
      <c r="S14" s="117">
        <f>S15</f>
        <v>0</v>
      </c>
      <c r="T14" s="116">
        <f aca="true" t="shared" si="12" ref="T14:T27">+U14+V14</f>
        <v>0</v>
      </c>
      <c r="U14" s="92">
        <f>U15</f>
        <v>0</v>
      </c>
      <c r="V14" s="93">
        <f>V15</f>
        <v>0</v>
      </c>
      <c r="W14" s="116">
        <f aca="true" t="shared" si="13" ref="W14:W27">+X14+Y14</f>
        <v>0</v>
      </c>
      <c r="X14" s="92">
        <f>X15</f>
        <v>0</v>
      </c>
      <c r="Y14" s="93">
        <f>Y15</f>
        <v>0</v>
      </c>
      <c r="Z14" s="116">
        <f t="shared" si="7"/>
        <v>0</v>
      </c>
      <c r="AA14" s="92">
        <f>AA15</f>
        <v>0</v>
      </c>
      <c r="AB14" s="93">
        <f>AB15</f>
        <v>0</v>
      </c>
      <c r="AC14" s="116">
        <f t="shared" si="8"/>
        <v>0</v>
      </c>
      <c r="AD14" s="92">
        <f>AD15</f>
        <v>0</v>
      </c>
      <c r="AE14" s="93">
        <f>AE15</f>
        <v>0</v>
      </c>
      <c r="AG14" s="110" t="s">
        <v>43</v>
      </c>
      <c r="AH14" s="111">
        <v>20</v>
      </c>
      <c r="AI14" s="111">
        <v>10</v>
      </c>
      <c r="AJ14" s="111">
        <f t="shared" si="4"/>
        <v>30</v>
      </c>
    </row>
    <row r="15" spans="1:36" s="23" customFormat="1" ht="15.75" customHeight="1">
      <c r="A15" s="102" t="s">
        <v>41</v>
      </c>
      <c r="B15" s="113">
        <f t="shared" si="0"/>
        <v>31</v>
      </c>
      <c r="C15" s="104">
        <f t="shared" si="1"/>
        <v>17</v>
      </c>
      <c r="D15" s="105">
        <f t="shared" si="2"/>
        <v>14</v>
      </c>
      <c r="E15" s="103">
        <f t="shared" si="3"/>
        <v>22</v>
      </c>
      <c r="F15" s="106">
        <v>10</v>
      </c>
      <c r="G15" s="107">
        <v>12</v>
      </c>
      <c r="H15" s="108">
        <f t="shared" si="9"/>
        <v>2</v>
      </c>
      <c r="I15" s="106">
        <v>2</v>
      </c>
      <c r="J15" s="107">
        <v>0</v>
      </c>
      <c r="K15" s="108">
        <f t="shared" si="10"/>
        <v>7</v>
      </c>
      <c r="L15" s="106">
        <v>5</v>
      </c>
      <c r="M15" s="107">
        <v>2</v>
      </c>
      <c r="N15" s="108">
        <f t="shared" si="6"/>
        <v>0</v>
      </c>
      <c r="O15" s="106">
        <v>0</v>
      </c>
      <c r="P15" s="109">
        <v>0</v>
      </c>
      <c r="Q15" s="44">
        <f t="shared" si="11"/>
        <v>0</v>
      </c>
      <c r="R15" s="106">
        <v>0</v>
      </c>
      <c r="S15" s="44">
        <v>0</v>
      </c>
      <c r="T15" s="108">
        <f t="shared" si="12"/>
        <v>0</v>
      </c>
      <c r="U15" s="106">
        <v>0</v>
      </c>
      <c r="V15" s="109">
        <v>0</v>
      </c>
      <c r="W15" s="108">
        <f t="shared" si="13"/>
        <v>0</v>
      </c>
      <c r="X15" s="106">
        <v>0</v>
      </c>
      <c r="Y15" s="109">
        <v>0</v>
      </c>
      <c r="Z15" s="108">
        <f t="shared" si="7"/>
        <v>0</v>
      </c>
      <c r="AA15" s="106">
        <v>0</v>
      </c>
      <c r="AB15" s="109">
        <v>0</v>
      </c>
      <c r="AC15" s="108">
        <f t="shared" si="8"/>
        <v>0</v>
      </c>
      <c r="AD15" s="106">
        <v>0</v>
      </c>
      <c r="AE15" s="109">
        <v>0</v>
      </c>
      <c r="AG15" s="110" t="s">
        <v>44</v>
      </c>
      <c r="AH15" s="111">
        <v>8</v>
      </c>
      <c r="AI15" s="111">
        <v>18</v>
      </c>
      <c r="AJ15" s="111">
        <f t="shared" si="4"/>
        <v>26</v>
      </c>
    </row>
    <row r="16" spans="1:36" s="11" customFormat="1" ht="15.75" customHeight="1">
      <c r="A16" s="122" t="s">
        <v>42</v>
      </c>
      <c r="B16" s="113">
        <f t="shared" si="0"/>
        <v>91</v>
      </c>
      <c r="C16" s="104">
        <f t="shared" si="1"/>
        <v>44</v>
      </c>
      <c r="D16" s="105">
        <f t="shared" si="2"/>
        <v>47</v>
      </c>
      <c r="E16" s="114">
        <f t="shared" si="3"/>
        <v>62</v>
      </c>
      <c r="F16" s="92">
        <f>SUM(F17:F19)</f>
        <v>26</v>
      </c>
      <c r="G16" s="93">
        <f>SUM(G17:G19)</f>
        <v>36</v>
      </c>
      <c r="H16" s="114">
        <f t="shared" si="9"/>
        <v>7</v>
      </c>
      <c r="I16" s="92">
        <f>SUM(I17:I19)</f>
        <v>6</v>
      </c>
      <c r="J16" s="93">
        <f>SUM(J17:J19)</f>
        <v>1</v>
      </c>
      <c r="K16" s="114">
        <f t="shared" si="10"/>
        <v>20</v>
      </c>
      <c r="L16" s="92">
        <f>SUM(L17:L19)</f>
        <v>11</v>
      </c>
      <c r="M16" s="93">
        <f>SUM(M17:M19)</f>
        <v>9</v>
      </c>
      <c r="N16" s="116">
        <f t="shared" si="6"/>
        <v>0</v>
      </c>
      <c r="O16" s="92">
        <f>SUM(O17:O19)</f>
        <v>0</v>
      </c>
      <c r="P16" s="93">
        <f>SUM(P17:P19)</f>
        <v>0</v>
      </c>
      <c r="Q16" s="117">
        <f t="shared" si="11"/>
        <v>1</v>
      </c>
      <c r="R16" s="92">
        <f>SUM(R17:R19)</f>
        <v>1</v>
      </c>
      <c r="S16" s="117">
        <f>SUM(S17:S19)</f>
        <v>0</v>
      </c>
      <c r="T16" s="116">
        <f t="shared" si="12"/>
        <v>1</v>
      </c>
      <c r="U16" s="92">
        <f>SUM(U17:U19)</f>
        <v>0</v>
      </c>
      <c r="V16" s="93">
        <f>SUM(V17:V19)</f>
        <v>1</v>
      </c>
      <c r="W16" s="116">
        <f t="shared" si="13"/>
        <v>0</v>
      </c>
      <c r="X16" s="92">
        <f>SUM(X17:X19)</f>
        <v>0</v>
      </c>
      <c r="Y16" s="93">
        <f>SUM(Y17:Y19)</f>
        <v>0</v>
      </c>
      <c r="Z16" s="116">
        <f t="shared" si="7"/>
        <v>0</v>
      </c>
      <c r="AA16" s="92">
        <f>SUM(AA17:AA19)</f>
        <v>0</v>
      </c>
      <c r="AB16" s="93">
        <f>SUM(AB17:AB19)</f>
        <v>0</v>
      </c>
      <c r="AC16" s="116">
        <f t="shared" si="8"/>
        <v>0</v>
      </c>
      <c r="AD16" s="92">
        <f>SUM(AD17:AD19)</f>
        <v>0</v>
      </c>
      <c r="AE16" s="93">
        <f>SUM(AE17:AE19)</f>
        <v>0</v>
      </c>
      <c r="AG16" s="110" t="s">
        <v>45</v>
      </c>
      <c r="AH16" s="111">
        <v>16</v>
      </c>
      <c r="AI16" s="111">
        <v>19</v>
      </c>
      <c r="AJ16" s="111">
        <f t="shared" si="4"/>
        <v>35</v>
      </c>
    </row>
    <row r="17" spans="1:36" s="23" customFormat="1" ht="15.75" customHeight="1">
      <c r="A17" s="102" t="s">
        <v>43</v>
      </c>
      <c r="B17" s="103">
        <f t="shared" si="0"/>
        <v>30</v>
      </c>
      <c r="C17" s="119">
        <f t="shared" si="1"/>
        <v>20</v>
      </c>
      <c r="D17" s="120">
        <f t="shared" si="2"/>
        <v>10</v>
      </c>
      <c r="E17" s="113">
        <f t="shared" si="3"/>
        <v>21</v>
      </c>
      <c r="F17" s="106">
        <v>13</v>
      </c>
      <c r="G17" s="107">
        <v>8</v>
      </c>
      <c r="H17" s="108">
        <f t="shared" si="9"/>
        <v>2</v>
      </c>
      <c r="I17" s="106">
        <v>2</v>
      </c>
      <c r="J17" s="107">
        <v>0</v>
      </c>
      <c r="K17" s="108">
        <f t="shared" si="10"/>
        <v>7</v>
      </c>
      <c r="L17" s="106">
        <v>5</v>
      </c>
      <c r="M17" s="107">
        <v>2</v>
      </c>
      <c r="N17" s="108">
        <f t="shared" si="6"/>
        <v>0</v>
      </c>
      <c r="O17" s="106">
        <v>0</v>
      </c>
      <c r="P17" s="109">
        <v>0</v>
      </c>
      <c r="Q17" s="44">
        <f t="shared" si="11"/>
        <v>0</v>
      </c>
      <c r="R17" s="106">
        <v>0</v>
      </c>
      <c r="S17" s="44">
        <v>0</v>
      </c>
      <c r="T17" s="108">
        <f t="shared" si="12"/>
        <v>0</v>
      </c>
      <c r="U17" s="106">
        <v>0</v>
      </c>
      <c r="V17" s="109">
        <v>0</v>
      </c>
      <c r="W17" s="108">
        <f t="shared" si="13"/>
        <v>0</v>
      </c>
      <c r="X17" s="106">
        <v>0</v>
      </c>
      <c r="Y17" s="109">
        <v>0</v>
      </c>
      <c r="Z17" s="108">
        <f t="shared" si="7"/>
        <v>0</v>
      </c>
      <c r="AA17" s="106">
        <v>0</v>
      </c>
      <c r="AB17" s="109">
        <v>0</v>
      </c>
      <c r="AC17" s="108">
        <f t="shared" si="8"/>
        <v>0</v>
      </c>
      <c r="AD17" s="106">
        <v>0</v>
      </c>
      <c r="AE17" s="109">
        <v>0</v>
      </c>
      <c r="AG17" s="110" t="s">
        <v>47</v>
      </c>
      <c r="AH17" s="111">
        <v>13</v>
      </c>
      <c r="AI17" s="111">
        <v>27</v>
      </c>
      <c r="AJ17" s="111">
        <f t="shared" si="4"/>
        <v>40</v>
      </c>
    </row>
    <row r="18" spans="1:36" s="23" customFormat="1" ht="15.75" customHeight="1">
      <c r="A18" s="102" t="s">
        <v>44</v>
      </c>
      <c r="B18" s="113">
        <f t="shared" si="0"/>
        <v>26</v>
      </c>
      <c r="C18" s="104">
        <f t="shared" si="1"/>
        <v>8</v>
      </c>
      <c r="D18" s="105">
        <f t="shared" si="2"/>
        <v>18</v>
      </c>
      <c r="E18" s="113">
        <f t="shared" si="3"/>
        <v>19</v>
      </c>
      <c r="F18" s="106">
        <v>5</v>
      </c>
      <c r="G18" s="107">
        <v>14</v>
      </c>
      <c r="H18" s="108">
        <f t="shared" si="9"/>
        <v>2</v>
      </c>
      <c r="I18" s="106">
        <v>2</v>
      </c>
      <c r="J18" s="107">
        <v>0</v>
      </c>
      <c r="K18" s="108">
        <f t="shared" si="10"/>
        <v>5</v>
      </c>
      <c r="L18" s="106">
        <v>1</v>
      </c>
      <c r="M18" s="107">
        <v>4</v>
      </c>
      <c r="N18" s="108">
        <f t="shared" si="6"/>
        <v>0</v>
      </c>
      <c r="O18" s="106">
        <v>0</v>
      </c>
      <c r="P18" s="109">
        <v>0</v>
      </c>
      <c r="Q18" s="44">
        <f t="shared" si="11"/>
        <v>0</v>
      </c>
      <c r="R18" s="106">
        <v>0</v>
      </c>
      <c r="S18" s="44">
        <v>0</v>
      </c>
      <c r="T18" s="108">
        <f t="shared" si="12"/>
        <v>0</v>
      </c>
      <c r="U18" s="106">
        <v>0</v>
      </c>
      <c r="V18" s="109">
        <v>0</v>
      </c>
      <c r="W18" s="108">
        <f t="shared" si="13"/>
        <v>0</v>
      </c>
      <c r="X18" s="106">
        <v>0</v>
      </c>
      <c r="Y18" s="109">
        <v>0</v>
      </c>
      <c r="Z18" s="108">
        <f t="shared" si="7"/>
        <v>0</v>
      </c>
      <c r="AA18" s="106">
        <v>0</v>
      </c>
      <c r="AB18" s="109">
        <v>0</v>
      </c>
      <c r="AC18" s="108">
        <f t="shared" si="8"/>
        <v>0</v>
      </c>
      <c r="AD18" s="106">
        <v>0</v>
      </c>
      <c r="AE18" s="109">
        <v>0</v>
      </c>
      <c r="AG18" s="110" t="s">
        <v>48</v>
      </c>
      <c r="AH18" s="111">
        <v>30</v>
      </c>
      <c r="AI18" s="111">
        <v>26</v>
      </c>
      <c r="AJ18" s="111">
        <f t="shared" si="4"/>
        <v>56</v>
      </c>
    </row>
    <row r="19" spans="1:36" s="23" customFormat="1" ht="15.75" customHeight="1">
      <c r="A19" s="102" t="s">
        <v>45</v>
      </c>
      <c r="B19" s="113">
        <f t="shared" si="0"/>
        <v>35</v>
      </c>
      <c r="C19" s="104">
        <f t="shared" si="1"/>
        <v>16</v>
      </c>
      <c r="D19" s="105">
        <f t="shared" si="2"/>
        <v>19</v>
      </c>
      <c r="E19" s="113">
        <f t="shared" si="3"/>
        <v>22</v>
      </c>
      <c r="F19" s="106">
        <v>8</v>
      </c>
      <c r="G19" s="107">
        <v>14</v>
      </c>
      <c r="H19" s="108">
        <f t="shared" si="9"/>
        <v>3</v>
      </c>
      <c r="I19" s="106">
        <v>2</v>
      </c>
      <c r="J19" s="107">
        <v>1</v>
      </c>
      <c r="K19" s="108">
        <f t="shared" si="10"/>
        <v>8</v>
      </c>
      <c r="L19" s="106">
        <v>5</v>
      </c>
      <c r="M19" s="107">
        <v>3</v>
      </c>
      <c r="N19" s="108">
        <f t="shared" si="6"/>
        <v>0</v>
      </c>
      <c r="O19" s="106">
        <v>0</v>
      </c>
      <c r="P19" s="109">
        <v>0</v>
      </c>
      <c r="Q19" s="44">
        <f t="shared" si="11"/>
        <v>1</v>
      </c>
      <c r="R19" s="106">
        <v>1</v>
      </c>
      <c r="S19" s="44">
        <v>0</v>
      </c>
      <c r="T19" s="108">
        <f t="shared" si="12"/>
        <v>1</v>
      </c>
      <c r="U19" s="106">
        <v>0</v>
      </c>
      <c r="V19" s="109">
        <v>1</v>
      </c>
      <c r="W19" s="108">
        <f t="shared" si="13"/>
        <v>0</v>
      </c>
      <c r="X19" s="106">
        <v>0</v>
      </c>
      <c r="Y19" s="109">
        <v>0</v>
      </c>
      <c r="Z19" s="108">
        <f t="shared" si="7"/>
        <v>0</v>
      </c>
      <c r="AA19" s="106">
        <v>0</v>
      </c>
      <c r="AB19" s="109">
        <v>0</v>
      </c>
      <c r="AC19" s="108">
        <f t="shared" si="8"/>
        <v>0</v>
      </c>
      <c r="AD19" s="106">
        <v>0</v>
      </c>
      <c r="AE19" s="109">
        <v>0</v>
      </c>
      <c r="AG19" s="110" t="s">
        <v>50</v>
      </c>
      <c r="AH19" s="111">
        <v>23</v>
      </c>
      <c r="AI19" s="111">
        <v>18</v>
      </c>
      <c r="AJ19" s="111">
        <f t="shared" si="4"/>
        <v>41</v>
      </c>
    </row>
    <row r="20" spans="1:36" s="11" customFormat="1" ht="15.75" customHeight="1">
      <c r="A20" s="122" t="s">
        <v>46</v>
      </c>
      <c r="B20" s="114">
        <f t="shared" si="0"/>
        <v>40</v>
      </c>
      <c r="C20" s="92">
        <f t="shared" si="1"/>
        <v>13</v>
      </c>
      <c r="D20" s="115">
        <f t="shared" si="2"/>
        <v>27</v>
      </c>
      <c r="E20" s="113">
        <f t="shared" si="3"/>
        <v>29</v>
      </c>
      <c r="F20" s="92">
        <f>F21</f>
        <v>11</v>
      </c>
      <c r="G20" s="93">
        <f>G21</f>
        <v>18</v>
      </c>
      <c r="H20" s="114">
        <f t="shared" si="9"/>
        <v>3</v>
      </c>
      <c r="I20" s="92">
        <f>I21</f>
        <v>0</v>
      </c>
      <c r="J20" s="93">
        <f>J21</f>
        <v>3</v>
      </c>
      <c r="K20" s="114">
        <f t="shared" si="10"/>
        <v>8</v>
      </c>
      <c r="L20" s="92">
        <f>L21</f>
        <v>2</v>
      </c>
      <c r="M20" s="93">
        <f>M21</f>
        <v>6</v>
      </c>
      <c r="N20" s="116">
        <f t="shared" si="6"/>
        <v>0</v>
      </c>
      <c r="O20" s="92">
        <v>0</v>
      </c>
      <c r="P20" s="93">
        <f>P21</f>
        <v>0</v>
      </c>
      <c r="Q20" s="117">
        <f t="shared" si="11"/>
        <v>0</v>
      </c>
      <c r="R20" s="92">
        <f>R21</f>
        <v>0</v>
      </c>
      <c r="S20" s="117">
        <f>S21</f>
        <v>0</v>
      </c>
      <c r="T20" s="116">
        <f t="shared" si="12"/>
        <v>0</v>
      </c>
      <c r="U20" s="92">
        <f>U21</f>
        <v>0</v>
      </c>
      <c r="V20" s="93">
        <f>V21</f>
        <v>0</v>
      </c>
      <c r="W20" s="116">
        <f t="shared" si="13"/>
        <v>0</v>
      </c>
      <c r="X20" s="92">
        <f>X21</f>
        <v>0</v>
      </c>
      <c r="Y20" s="93">
        <f>Y21</f>
        <v>0</v>
      </c>
      <c r="Z20" s="116">
        <f t="shared" si="7"/>
        <v>0</v>
      </c>
      <c r="AA20" s="92">
        <v>0</v>
      </c>
      <c r="AB20" s="93">
        <f>AB21</f>
        <v>0</v>
      </c>
      <c r="AC20" s="116">
        <f t="shared" si="8"/>
        <v>0</v>
      </c>
      <c r="AD20" s="92">
        <v>0</v>
      </c>
      <c r="AE20" s="93">
        <f>AE21</f>
        <v>0</v>
      </c>
      <c r="AG20" s="110" t="s">
        <v>52</v>
      </c>
      <c r="AH20" s="111">
        <v>22</v>
      </c>
      <c r="AI20" s="111">
        <v>23</v>
      </c>
      <c r="AJ20" s="111">
        <f t="shared" si="4"/>
        <v>45</v>
      </c>
    </row>
    <row r="21" spans="1:36" s="23" customFormat="1" ht="15.75" customHeight="1">
      <c r="A21" s="102" t="s">
        <v>47</v>
      </c>
      <c r="B21" s="113">
        <f t="shared" si="0"/>
        <v>40</v>
      </c>
      <c r="C21" s="104">
        <f t="shared" si="1"/>
        <v>13</v>
      </c>
      <c r="D21" s="105">
        <f t="shared" si="2"/>
        <v>27</v>
      </c>
      <c r="E21" s="103">
        <f t="shared" si="3"/>
        <v>29</v>
      </c>
      <c r="F21" s="106">
        <v>11</v>
      </c>
      <c r="G21" s="107">
        <v>18</v>
      </c>
      <c r="H21" s="108">
        <f t="shared" si="9"/>
        <v>3</v>
      </c>
      <c r="I21" s="106">
        <v>0</v>
      </c>
      <c r="J21" s="107">
        <v>3</v>
      </c>
      <c r="K21" s="108">
        <f t="shared" si="10"/>
        <v>8</v>
      </c>
      <c r="L21" s="106">
        <v>2</v>
      </c>
      <c r="M21" s="107">
        <v>6</v>
      </c>
      <c r="N21" s="108">
        <f t="shared" si="6"/>
        <v>0</v>
      </c>
      <c r="O21" s="106">
        <v>0</v>
      </c>
      <c r="P21" s="109">
        <v>0</v>
      </c>
      <c r="Q21" s="44">
        <f t="shared" si="11"/>
        <v>0</v>
      </c>
      <c r="R21" s="106">
        <v>0</v>
      </c>
      <c r="S21" s="44">
        <v>0</v>
      </c>
      <c r="T21" s="108">
        <f t="shared" si="12"/>
        <v>0</v>
      </c>
      <c r="U21" s="106">
        <v>0</v>
      </c>
      <c r="V21" s="109">
        <v>0</v>
      </c>
      <c r="W21" s="108">
        <f t="shared" si="13"/>
        <v>0</v>
      </c>
      <c r="X21" s="106">
        <v>0</v>
      </c>
      <c r="Y21" s="109">
        <v>0</v>
      </c>
      <c r="Z21" s="108">
        <f t="shared" si="7"/>
        <v>0</v>
      </c>
      <c r="AA21" s="106">
        <v>0</v>
      </c>
      <c r="AB21" s="109">
        <v>0</v>
      </c>
      <c r="AC21" s="108">
        <f t="shared" si="8"/>
        <v>0</v>
      </c>
      <c r="AD21" s="106">
        <v>0</v>
      </c>
      <c r="AE21" s="109">
        <v>0</v>
      </c>
      <c r="AG21" s="123"/>
      <c r="AH21" s="111">
        <f>SUM(AH9:AH20)</f>
        <v>243</v>
      </c>
      <c r="AI21" s="111">
        <f>SUM(AI9:AI20)</f>
        <v>224</v>
      </c>
      <c r="AJ21" s="111">
        <f>SUM(AJ9:AJ20)</f>
        <v>467</v>
      </c>
    </row>
    <row r="22" spans="1:31" s="11" customFormat="1" ht="15.75" customHeight="1">
      <c r="A22" s="122" t="s">
        <v>48</v>
      </c>
      <c r="B22" s="113">
        <f t="shared" si="0"/>
        <v>56</v>
      </c>
      <c r="C22" s="104">
        <f t="shared" si="1"/>
        <v>30</v>
      </c>
      <c r="D22" s="105">
        <f t="shared" si="2"/>
        <v>26</v>
      </c>
      <c r="E22" s="114">
        <f t="shared" si="3"/>
        <v>39</v>
      </c>
      <c r="F22" s="92">
        <f>F23</f>
        <v>20</v>
      </c>
      <c r="G22" s="93">
        <f>G23</f>
        <v>19</v>
      </c>
      <c r="H22" s="114">
        <f t="shared" si="9"/>
        <v>4</v>
      </c>
      <c r="I22" s="92">
        <f>I23</f>
        <v>2</v>
      </c>
      <c r="J22" s="93">
        <f>J23</f>
        <v>2</v>
      </c>
      <c r="K22" s="114">
        <f t="shared" si="10"/>
        <v>13</v>
      </c>
      <c r="L22" s="92">
        <f>L23</f>
        <v>8</v>
      </c>
      <c r="M22" s="93">
        <f>M23</f>
        <v>5</v>
      </c>
      <c r="N22" s="116">
        <f t="shared" si="6"/>
        <v>0</v>
      </c>
      <c r="O22" s="92">
        <f>O23</f>
        <v>0</v>
      </c>
      <c r="P22" s="93">
        <f>P23</f>
        <v>0</v>
      </c>
      <c r="Q22" s="117">
        <f t="shared" si="11"/>
        <v>0</v>
      </c>
      <c r="R22" s="92">
        <f>R23</f>
        <v>0</v>
      </c>
      <c r="S22" s="117">
        <f>S23</f>
        <v>0</v>
      </c>
      <c r="T22" s="116">
        <f t="shared" si="12"/>
        <v>0</v>
      </c>
      <c r="U22" s="92">
        <f>U23</f>
        <v>0</v>
      </c>
      <c r="V22" s="93">
        <f>V23</f>
        <v>0</v>
      </c>
      <c r="W22" s="116">
        <f t="shared" si="13"/>
        <v>0</v>
      </c>
      <c r="X22" s="92">
        <f>X23</f>
        <v>0</v>
      </c>
      <c r="Y22" s="93">
        <f>Y23</f>
        <v>0</v>
      </c>
      <c r="Z22" s="116">
        <f t="shared" si="7"/>
        <v>0</v>
      </c>
      <c r="AA22" s="92">
        <f>AA23</f>
        <v>0</v>
      </c>
      <c r="AB22" s="93">
        <f>AB23</f>
        <v>0</v>
      </c>
      <c r="AC22" s="116">
        <f t="shared" si="8"/>
        <v>0</v>
      </c>
      <c r="AD22" s="92">
        <f>AD23</f>
        <v>0</v>
      </c>
      <c r="AE22" s="93">
        <f>AE23</f>
        <v>0</v>
      </c>
    </row>
    <row r="23" spans="1:31" s="23" customFormat="1" ht="15.75" customHeight="1">
      <c r="A23" s="102" t="s">
        <v>48</v>
      </c>
      <c r="B23" s="103">
        <f t="shared" si="0"/>
        <v>56</v>
      </c>
      <c r="C23" s="119">
        <f t="shared" si="1"/>
        <v>30</v>
      </c>
      <c r="D23" s="120">
        <f t="shared" si="2"/>
        <v>26</v>
      </c>
      <c r="E23" s="113">
        <f t="shared" si="3"/>
        <v>39</v>
      </c>
      <c r="F23" s="106">
        <v>20</v>
      </c>
      <c r="G23" s="107">
        <v>19</v>
      </c>
      <c r="H23" s="108">
        <f t="shared" si="9"/>
        <v>4</v>
      </c>
      <c r="I23" s="106">
        <v>2</v>
      </c>
      <c r="J23" s="107">
        <v>2</v>
      </c>
      <c r="K23" s="108">
        <f t="shared" si="10"/>
        <v>13</v>
      </c>
      <c r="L23" s="106">
        <v>8</v>
      </c>
      <c r="M23" s="107">
        <v>5</v>
      </c>
      <c r="N23" s="108">
        <f t="shared" si="6"/>
        <v>0</v>
      </c>
      <c r="O23" s="106">
        <v>0</v>
      </c>
      <c r="P23" s="109">
        <v>0</v>
      </c>
      <c r="Q23" s="44">
        <f t="shared" si="11"/>
        <v>0</v>
      </c>
      <c r="R23" s="106">
        <v>0</v>
      </c>
      <c r="S23" s="44">
        <v>0</v>
      </c>
      <c r="T23" s="108">
        <f t="shared" si="12"/>
        <v>0</v>
      </c>
      <c r="U23" s="106">
        <v>0</v>
      </c>
      <c r="V23" s="109">
        <v>0</v>
      </c>
      <c r="W23" s="108">
        <f t="shared" si="13"/>
        <v>0</v>
      </c>
      <c r="X23" s="106">
        <v>0</v>
      </c>
      <c r="Y23" s="109">
        <v>0</v>
      </c>
      <c r="Z23" s="108">
        <f t="shared" si="7"/>
        <v>0</v>
      </c>
      <c r="AA23" s="106">
        <v>0</v>
      </c>
      <c r="AB23" s="109">
        <v>0</v>
      </c>
      <c r="AC23" s="108">
        <f t="shared" si="8"/>
        <v>0</v>
      </c>
      <c r="AD23" s="106">
        <v>0</v>
      </c>
      <c r="AE23" s="109">
        <v>0</v>
      </c>
    </row>
    <row r="24" spans="1:31" s="11" customFormat="1" ht="15.75" customHeight="1">
      <c r="A24" s="122" t="s">
        <v>49</v>
      </c>
      <c r="B24" s="114">
        <f t="shared" si="0"/>
        <v>41</v>
      </c>
      <c r="C24" s="92">
        <f t="shared" si="1"/>
        <v>23</v>
      </c>
      <c r="D24" s="115">
        <f t="shared" si="2"/>
        <v>18</v>
      </c>
      <c r="E24" s="113">
        <f t="shared" si="3"/>
        <v>30</v>
      </c>
      <c r="F24" s="92">
        <f>F25</f>
        <v>18</v>
      </c>
      <c r="G24" s="93">
        <f>G25</f>
        <v>12</v>
      </c>
      <c r="H24" s="114">
        <f t="shared" si="9"/>
        <v>3</v>
      </c>
      <c r="I24" s="92">
        <f>I25</f>
        <v>2</v>
      </c>
      <c r="J24" s="93">
        <f>J25</f>
        <v>1</v>
      </c>
      <c r="K24" s="114">
        <f t="shared" si="10"/>
        <v>8</v>
      </c>
      <c r="L24" s="92">
        <f>L25</f>
        <v>3</v>
      </c>
      <c r="M24" s="93">
        <f>M25</f>
        <v>5</v>
      </c>
      <c r="N24" s="116">
        <f t="shared" si="6"/>
        <v>0</v>
      </c>
      <c r="O24" s="92">
        <f>O25</f>
        <v>0</v>
      </c>
      <c r="P24" s="93">
        <f>P25</f>
        <v>0</v>
      </c>
      <c r="Q24" s="117">
        <f t="shared" si="11"/>
        <v>0</v>
      </c>
      <c r="R24" s="92">
        <f>R25</f>
        <v>0</v>
      </c>
      <c r="S24" s="117">
        <f>S25</f>
        <v>0</v>
      </c>
      <c r="T24" s="116">
        <f t="shared" si="12"/>
        <v>0</v>
      </c>
      <c r="U24" s="92">
        <f>U25</f>
        <v>0</v>
      </c>
      <c r="V24" s="93">
        <f>V25</f>
        <v>0</v>
      </c>
      <c r="W24" s="116">
        <f t="shared" si="13"/>
        <v>0</v>
      </c>
      <c r="X24" s="92">
        <f>X25</f>
        <v>0</v>
      </c>
      <c r="Y24" s="93">
        <f>Y25</f>
        <v>0</v>
      </c>
      <c r="Z24" s="116">
        <f t="shared" si="7"/>
        <v>0</v>
      </c>
      <c r="AA24" s="92">
        <f>AA25</f>
        <v>0</v>
      </c>
      <c r="AB24" s="93">
        <f>AB25</f>
        <v>0</v>
      </c>
      <c r="AC24" s="116">
        <f t="shared" si="8"/>
        <v>0</v>
      </c>
      <c r="AD24" s="92">
        <f>AD25</f>
        <v>0</v>
      </c>
      <c r="AE24" s="93">
        <f>AE25</f>
        <v>0</v>
      </c>
    </row>
    <row r="25" spans="1:31" s="23" customFormat="1" ht="15.75" customHeight="1">
      <c r="A25" s="102" t="s">
        <v>50</v>
      </c>
      <c r="B25" s="103">
        <f t="shared" si="0"/>
        <v>41</v>
      </c>
      <c r="C25" s="119">
        <f t="shared" si="1"/>
        <v>23</v>
      </c>
      <c r="D25" s="120">
        <f t="shared" si="2"/>
        <v>18</v>
      </c>
      <c r="E25" s="103">
        <f t="shared" si="3"/>
        <v>30</v>
      </c>
      <c r="F25" s="106">
        <v>18</v>
      </c>
      <c r="G25" s="107">
        <v>12</v>
      </c>
      <c r="H25" s="108">
        <f t="shared" si="9"/>
        <v>3</v>
      </c>
      <c r="I25" s="106">
        <v>2</v>
      </c>
      <c r="J25" s="107">
        <v>1</v>
      </c>
      <c r="K25" s="108">
        <f t="shared" si="10"/>
        <v>8</v>
      </c>
      <c r="L25" s="106">
        <v>3</v>
      </c>
      <c r="M25" s="107">
        <v>5</v>
      </c>
      <c r="N25" s="108">
        <f t="shared" si="6"/>
        <v>0</v>
      </c>
      <c r="O25" s="106">
        <v>0</v>
      </c>
      <c r="P25" s="109">
        <v>0</v>
      </c>
      <c r="Q25" s="44">
        <f t="shared" si="11"/>
        <v>0</v>
      </c>
      <c r="R25" s="106">
        <v>0</v>
      </c>
      <c r="S25" s="44">
        <v>0</v>
      </c>
      <c r="T25" s="108">
        <f t="shared" si="12"/>
        <v>0</v>
      </c>
      <c r="U25" s="106">
        <v>0</v>
      </c>
      <c r="V25" s="109">
        <v>0</v>
      </c>
      <c r="W25" s="108">
        <f t="shared" si="13"/>
        <v>0</v>
      </c>
      <c r="X25" s="106">
        <v>0</v>
      </c>
      <c r="Y25" s="109">
        <v>0</v>
      </c>
      <c r="Z25" s="108">
        <f t="shared" si="7"/>
        <v>0</v>
      </c>
      <c r="AA25" s="106">
        <v>0</v>
      </c>
      <c r="AB25" s="109">
        <v>0</v>
      </c>
      <c r="AC25" s="108">
        <f t="shared" si="8"/>
        <v>0</v>
      </c>
      <c r="AD25" s="106">
        <v>0</v>
      </c>
      <c r="AE25" s="109">
        <v>0</v>
      </c>
    </row>
    <row r="26" spans="1:31" s="11" customFormat="1" ht="15.75" customHeight="1">
      <c r="A26" s="122" t="s">
        <v>51</v>
      </c>
      <c r="B26" s="114">
        <f t="shared" si="0"/>
        <v>45</v>
      </c>
      <c r="C26" s="92">
        <f t="shared" si="1"/>
        <v>22</v>
      </c>
      <c r="D26" s="115">
        <f t="shared" si="2"/>
        <v>23</v>
      </c>
      <c r="E26" s="114">
        <f t="shared" si="3"/>
        <v>30</v>
      </c>
      <c r="F26" s="92">
        <f>F27</f>
        <v>14</v>
      </c>
      <c r="G26" s="93">
        <f>G27</f>
        <v>16</v>
      </c>
      <c r="H26" s="114">
        <f t="shared" si="9"/>
        <v>3</v>
      </c>
      <c r="I26" s="92">
        <f>I27</f>
        <v>3</v>
      </c>
      <c r="J26" s="93">
        <f>J27</f>
        <v>0</v>
      </c>
      <c r="K26" s="114">
        <f t="shared" si="10"/>
        <v>10</v>
      </c>
      <c r="L26" s="92">
        <f>L27</f>
        <v>5</v>
      </c>
      <c r="M26" s="93">
        <f>M27</f>
        <v>5</v>
      </c>
      <c r="N26" s="116">
        <f t="shared" si="6"/>
        <v>0</v>
      </c>
      <c r="O26" s="92">
        <f>O27</f>
        <v>0</v>
      </c>
      <c r="P26" s="93">
        <f>P27</f>
        <v>0</v>
      </c>
      <c r="Q26" s="117">
        <f t="shared" si="11"/>
        <v>2</v>
      </c>
      <c r="R26" s="92">
        <f>R27</f>
        <v>0</v>
      </c>
      <c r="S26" s="117">
        <f>S27</f>
        <v>2</v>
      </c>
      <c r="T26" s="116">
        <f t="shared" si="12"/>
        <v>0</v>
      </c>
      <c r="U26" s="92">
        <f>U27</f>
        <v>0</v>
      </c>
      <c r="V26" s="93">
        <f>V27</f>
        <v>0</v>
      </c>
      <c r="W26" s="116">
        <f t="shared" si="13"/>
        <v>0</v>
      </c>
      <c r="X26" s="92">
        <f>X27</f>
        <v>0</v>
      </c>
      <c r="Y26" s="93">
        <f>Y27</f>
        <v>0</v>
      </c>
      <c r="Z26" s="116">
        <f t="shared" si="7"/>
        <v>0</v>
      </c>
      <c r="AA26" s="92">
        <f>AA27</f>
        <v>0</v>
      </c>
      <c r="AB26" s="93">
        <f>AB27</f>
        <v>0</v>
      </c>
      <c r="AC26" s="116">
        <f t="shared" si="8"/>
        <v>0</v>
      </c>
      <c r="AD26" s="92">
        <f>AD27</f>
        <v>0</v>
      </c>
      <c r="AE26" s="93">
        <f>AE27</f>
        <v>0</v>
      </c>
    </row>
    <row r="27" spans="1:31" s="23" customFormat="1" ht="15.75" customHeight="1">
      <c r="A27" s="102" t="s">
        <v>52</v>
      </c>
      <c r="B27" s="113">
        <f t="shared" si="0"/>
        <v>45</v>
      </c>
      <c r="C27" s="104">
        <f t="shared" si="1"/>
        <v>22</v>
      </c>
      <c r="D27" s="105">
        <f t="shared" si="2"/>
        <v>23</v>
      </c>
      <c r="E27" s="113">
        <f t="shared" si="3"/>
        <v>30</v>
      </c>
      <c r="F27" s="106">
        <v>14</v>
      </c>
      <c r="G27" s="107">
        <v>16</v>
      </c>
      <c r="H27" s="108">
        <f t="shared" si="9"/>
        <v>3</v>
      </c>
      <c r="I27" s="106">
        <v>3</v>
      </c>
      <c r="J27" s="107">
        <v>0</v>
      </c>
      <c r="K27" s="108">
        <f t="shared" si="10"/>
        <v>10</v>
      </c>
      <c r="L27" s="106">
        <v>5</v>
      </c>
      <c r="M27" s="107">
        <v>5</v>
      </c>
      <c r="N27" s="108">
        <f t="shared" si="6"/>
        <v>0</v>
      </c>
      <c r="O27" s="106">
        <v>0</v>
      </c>
      <c r="P27" s="109">
        <v>0</v>
      </c>
      <c r="Q27" s="44">
        <f t="shared" si="11"/>
        <v>2</v>
      </c>
      <c r="R27" s="106">
        <v>0</v>
      </c>
      <c r="S27" s="44">
        <v>2</v>
      </c>
      <c r="T27" s="108">
        <f t="shared" si="12"/>
        <v>0</v>
      </c>
      <c r="U27" s="106">
        <v>0</v>
      </c>
      <c r="V27" s="109">
        <v>0</v>
      </c>
      <c r="W27" s="108">
        <f t="shared" si="13"/>
        <v>0</v>
      </c>
      <c r="X27" s="106">
        <v>0</v>
      </c>
      <c r="Y27" s="109">
        <v>0</v>
      </c>
      <c r="Z27" s="108">
        <f t="shared" si="7"/>
        <v>0</v>
      </c>
      <c r="AA27" s="106">
        <v>0</v>
      </c>
      <c r="AB27" s="109">
        <v>0</v>
      </c>
      <c r="AC27" s="108">
        <f t="shared" si="8"/>
        <v>0</v>
      </c>
      <c r="AD27" s="106">
        <v>0</v>
      </c>
      <c r="AE27" s="109">
        <v>0</v>
      </c>
    </row>
    <row r="28" spans="1:31" s="23" customFormat="1" ht="15.75" customHeight="1" thickBot="1">
      <c r="A28" s="122"/>
      <c r="B28" s="116"/>
      <c r="C28" s="92"/>
      <c r="D28" s="93"/>
      <c r="E28" s="124"/>
      <c r="F28" s="125"/>
      <c r="G28" s="124"/>
      <c r="H28" s="126"/>
      <c r="I28" s="125"/>
      <c r="J28" s="124"/>
      <c r="K28" s="126"/>
      <c r="L28" s="125"/>
      <c r="M28" s="127"/>
      <c r="N28" s="126"/>
      <c r="O28" s="125"/>
      <c r="P28" s="127"/>
      <c r="Q28" s="124"/>
      <c r="R28" s="125"/>
      <c r="S28" s="124"/>
      <c r="T28" s="126"/>
      <c r="U28" s="125"/>
      <c r="V28" s="127"/>
      <c r="W28" s="126"/>
      <c r="X28" s="125"/>
      <c r="Y28" s="127"/>
      <c r="Z28" s="126"/>
      <c r="AA28" s="125"/>
      <c r="AB28" s="127"/>
      <c r="AC28" s="126"/>
      <c r="AD28" s="125"/>
      <c r="AE28" s="127"/>
    </row>
    <row r="29" spans="1:31" s="11" customFormat="1" ht="15.75" customHeight="1" thickBot="1">
      <c r="A29" s="84" t="s">
        <v>3</v>
      </c>
      <c r="B29" s="128">
        <f>+C29+D29</f>
        <v>467</v>
      </c>
      <c r="C29" s="129">
        <f>+C8+C10+C14+C16+C20+C22+C24+C26</f>
        <v>243</v>
      </c>
      <c r="D29" s="130">
        <f>+D8+D10+D14+D16+D20+D22+D24+D26</f>
        <v>224</v>
      </c>
      <c r="E29" s="131">
        <f>SUM(F29:G29)</f>
        <v>320</v>
      </c>
      <c r="F29" s="132">
        <f>+F8+F10+F14+F16+F20+F22+F24+F26</f>
        <v>157</v>
      </c>
      <c r="G29" s="133">
        <f>+G8+G10+G14+G16+G20+G22+G24+G26</f>
        <v>163</v>
      </c>
      <c r="H29" s="128">
        <f>+I29+J29</f>
        <v>36</v>
      </c>
      <c r="I29" s="132">
        <f>+I8+I10+I14+I16+I20+I22+I24+I26</f>
        <v>28</v>
      </c>
      <c r="J29" s="133">
        <f>+J8+J10+J14+J16+J20+J22+J24+J26</f>
        <v>8</v>
      </c>
      <c r="K29" s="128">
        <f>+L29+M29</f>
        <v>102</v>
      </c>
      <c r="L29" s="129">
        <f>+L8+L10+L14+L16+L20+L22+L24+L26</f>
        <v>54</v>
      </c>
      <c r="M29" s="130">
        <f>+M8+M10+M14+M16+M20+M22+M24+M26</f>
        <v>48</v>
      </c>
      <c r="N29" s="128">
        <f>+O29+P29</f>
        <v>0</v>
      </c>
      <c r="O29" s="129">
        <f>+O8+O10+O14+O16+O20+O22+O24+O26</f>
        <v>0</v>
      </c>
      <c r="P29" s="130">
        <f>+P8+P10+P14+P16+P20+P22+P24+P26</f>
        <v>0</v>
      </c>
      <c r="Q29" s="128">
        <f>+R29+S29</f>
        <v>6</v>
      </c>
      <c r="R29" s="129">
        <f>R8+R10+R14+R16+R20+R22+R24+R26</f>
        <v>2</v>
      </c>
      <c r="S29" s="130">
        <f>SUM(S8+S10+S14+S16+S20+S22+S24+S26)</f>
        <v>4</v>
      </c>
      <c r="T29" s="128">
        <f>+U29+V29</f>
        <v>2</v>
      </c>
      <c r="U29" s="129">
        <f>+U8+U10+U14+U16+U20+U22+U24+U26</f>
        <v>1</v>
      </c>
      <c r="V29" s="130">
        <f>+V8+V10+V14+V16+V20+V22+V24+V26</f>
        <v>1</v>
      </c>
      <c r="W29" s="128">
        <f>+X29+Y29</f>
        <v>1</v>
      </c>
      <c r="X29" s="129">
        <f>+X8+X10+X14+X16+X20+X22+X24+X26</f>
        <v>1</v>
      </c>
      <c r="Y29" s="130">
        <f>+Y8+Y10+Y14+Y16+Y20+Y22+Y24+Y26</f>
        <v>0</v>
      </c>
      <c r="Z29" s="128">
        <f>+AA29+AB29</f>
        <v>0</v>
      </c>
      <c r="AA29" s="129">
        <f>+AA8+AA10+AA14+AA16+AA20+AA22+AA24+AA26</f>
        <v>0</v>
      </c>
      <c r="AB29" s="130">
        <f>+AB8+AB10+AB14+AB16+AB20+AB22+AB24+AB26</f>
        <v>0</v>
      </c>
      <c r="AC29" s="128">
        <f>+AD29+AE29</f>
        <v>0</v>
      </c>
      <c r="AD29" s="129">
        <f>+AD8+AD10+AD14+AD16+AD20+AD22+AD24+AD26</f>
        <v>0</v>
      </c>
      <c r="AE29" s="130">
        <f>+AE8+AE10+AE14+AE16+AE20+AE22+AE24+AE26</f>
        <v>0</v>
      </c>
    </row>
    <row r="30" spans="1:31" s="23" customFormat="1" ht="11.25">
      <c r="A30" s="73" t="s">
        <v>53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</row>
    <row r="31" spans="1:31" s="23" customFormat="1" ht="11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</row>
    <row r="32" spans="1:31" s="23" customFormat="1" ht="15.75">
      <c r="A32" s="2" t="s">
        <v>54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" customFormat="1" ht="15.75">
      <c r="A33" s="2" t="s">
        <v>57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 t="s">
        <v>55</v>
      </c>
      <c r="X41" s="5"/>
      <c r="Y41" s="5"/>
      <c r="Z41" s="5" t="s">
        <v>55</v>
      </c>
      <c r="AA41" s="5"/>
      <c r="AB41" s="5"/>
      <c r="AC41" s="5" t="s">
        <v>55</v>
      </c>
      <c r="AD41" s="5"/>
      <c r="AE41" s="5"/>
    </row>
    <row r="42" spans="1:31" s="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4" customFormat="1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4" customFormat="1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4" customFormat="1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4" customFormat="1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4" customFormat="1" ht="13.5" thickBo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</row>
    <row r="56" ht="15.75" thickTop="1"/>
  </sheetData>
  <sheetProtection/>
  <mergeCells count="24">
    <mergeCell ref="N6:P6"/>
    <mergeCell ref="Q6:S6"/>
    <mergeCell ref="H5:J5"/>
    <mergeCell ref="K5:M5"/>
    <mergeCell ref="A2:AE2"/>
    <mergeCell ref="A3:AE3"/>
    <mergeCell ref="B6:D6"/>
    <mergeCell ref="E6:G6"/>
    <mergeCell ref="H6:J6"/>
    <mergeCell ref="K6:M6"/>
    <mergeCell ref="T5:V5"/>
    <mergeCell ref="W5:Y5"/>
    <mergeCell ref="N5:P5"/>
    <mergeCell ref="Q5:S5"/>
    <mergeCell ref="A32:AE32"/>
    <mergeCell ref="A33:AE33"/>
    <mergeCell ref="Z5:AB5"/>
    <mergeCell ref="Z6:AB6"/>
    <mergeCell ref="AC5:AE5"/>
    <mergeCell ref="AC6:AE6"/>
    <mergeCell ref="T6:V6"/>
    <mergeCell ref="W6:Y6"/>
    <mergeCell ref="B5:D5"/>
    <mergeCell ref="E5:G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4" r:id="rId2"/>
  <headerFooter alignWithMargins="0">
    <oddHeader>&amp;L&amp;"Times New Roman,Normal"Cap. II&amp;C&amp;"Times New Roman,Normal"ESTADISTICA UNALM 2015&amp;R&amp;"Times New Roman,Normal"Pág. 21</oddHeader>
    <oddFooter>&amp;C&amp;"Times New Roman,Normal"UNIVERSIDAD NACIONAL AGRARIA LA MOLINA - Oficina de Planificación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2016-03-09T20:05:25Z</dcterms:created>
  <dcterms:modified xsi:type="dcterms:W3CDTF">2016-03-09T20:06:23Z</dcterms:modified>
  <cp:category/>
  <cp:version/>
  <cp:contentType/>
  <cp:contentStatus/>
</cp:coreProperties>
</file>